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G:\01_Workstreams\02_Market intelligence\01_SSF_Market_Study_2022\Questionnaire\"/>
    </mc:Choice>
  </mc:AlternateContent>
  <bookViews>
    <workbookView xWindow="0" yWindow="0" windowWidth="28800" windowHeight="12300" tabRatio="832"/>
  </bookViews>
  <sheets>
    <sheet name="1) Company information" sheetId="4" r:id="rId1"/>
    <sheet name="2) SRI Policy &amp; Asset Overview" sheetId="3" r:id="rId2"/>
    <sheet name="3) Investment funds" sheetId="6" r:id="rId3"/>
    <sheet name="4) Mandates and own assets" sheetId="7" r:id="rId4"/>
    <sheet name="5) Impact investment" sheetId="8" r:id="rId5"/>
    <sheet name="6) Special topics" sheetId="12" r:id="rId6"/>
    <sheet name="Glossary" sheetId="14" r:id="rId7"/>
    <sheet name="Data (Hidden)" sheetId="13" state="hidden" r:id="rId8"/>
    <sheet name="Dropdown-Content (Hidden)" sheetId="2" state="hidden" r:id="rId9"/>
    <sheet name="Verketten-Generator (Hidden)" sheetId="16" state="hidden" r:id="rId10"/>
  </sheets>
  <externalReferences>
    <externalReference r:id="rId1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75" i="13" l="1"/>
  <c r="C1069" i="13"/>
  <c r="C1070" i="13"/>
  <c r="C1071" i="13"/>
  <c r="C1072" i="13"/>
  <c r="C1073" i="13"/>
  <c r="C1074" i="13"/>
  <c r="C1068" i="13"/>
  <c r="C1063" i="13"/>
  <c r="C1064" i="13"/>
  <c r="C1062" i="13"/>
  <c r="C1065" i="13"/>
  <c r="C1002" i="13" l="1"/>
  <c r="R126" i="8"/>
  <c r="C382" i="13"/>
  <c r="H54" i="16" l="1"/>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C1110" i="13"/>
  <c r="C1109" i="13"/>
  <c r="C1108" i="13"/>
  <c r="C1107" i="13"/>
  <c r="C1106" i="13"/>
  <c r="C1103" i="13"/>
  <c r="C1104" i="13"/>
  <c r="C1105" i="13"/>
  <c r="C1102" i="13"/>
  <c r="C1101" i="13"/>
  <c r="C1099" i="13"/>
  <c r="C1093" i="13"/>
  <c r="C1094" i="13"/>
  <c r="C1095" i="13"/>
  <c r="C1096" i="13"/>
  <c r="C1097" i="13"/>
  <c r="C1098" i="13"/>
  <c r="B1093" i="13"/>
  <c r="B1094" i="13"/>
  <c r="B1095" i="13"/>
  <c r="B1096" i="13"/>
  <c r="B1097" i="13"/>
  <c r="B1098" i="13"/>
  <c r="C1092" i="13"/>
  <c r="B1092" i="13"/>
  <c r="C1091" i="13"/>
  <c r="C1089" i="13"/>
  <c r="C1088" i="13"/>
  <c r="C1087" i="13"/>
  <c r="C1086" i="13"/>
  <c r="C1085" i="13"/>
  <c r="C1083" i="13"/>
  <c r="C1082" i="13" a="1"/>
  <c r="C1082" i="13" s="1"/>
  <c r="C975" i="13"/>
  <c r="B972" i="13"/>
  <c r="B973" i="13"/>
  <c r="B974" i="13"/>
  <c r="B971" i="13"/>
  <c r="C972" i="13" s="1"/>
  <c r="C963" i="13"/>
  <c r="C883" i="13"/>
  <c r="C953" i="13"/>
  <c r="B957" i="13"/>
  <c r="C957" i="13" s="1"/>
  <c r="B958" i="13"/>
  <c r="C958" i="13" s="1"/>
  <c r="B959" i="13"/>
  <c r="C959" i="13" s="1"/>
  <c r="B960" i="13"/>
  <c r="C960" i="13" s="1"/>
  <c r="B961" i="13"/>
  <c r="C961" i="13" s="1"/>
  <c r="B956" i="13"/>
  <c r="C956" i="13" s="1"/>
  <c r="C954" i="13"/>
  <c r="C971" i="13" l="1"/>
  <c r="C973" i="13"/>
  <c r="C974" i="13"/>
  <c r="B82" i="13"/>
  <c r="C82" i="13" s="1"/>
  <c r="B83" i="13"/>
  <c r="C83" i="13" s="1"/>
  <c r="B81" i="13"/>
  <c r="C81" i="13" s="1"/>
  <c r="B76" i="13"/>
  <c r="C76" i="13" s="1"/>
  <c r="B77" i="13"/>
  <c r="C77" i="13" s="1"/>
  <c r="B78" i="13"/>
  <c r="C78" i="13" s="1"/>
  <c r="B79" i="13"/>
  <c r="C79" i="13" s="1"/>
  <c r="B75" i="13"/>
  <c r="C42" i="13"/>
  <c r="C968" i="13"/>
  <c r="H4" i="16"/>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N188" i="2"/>
  <c r="L138" i="2"/>
  <c r="M138" i="2" s="1"/>
  <c r="L139" i="2"/>
  <c r="M139" i="2" s="1"/>
  <c r="L140" i="2"/>
  <c r="M140" i="2" s="1"/>
  <c r="L141" i="2"/>
  <c r="M141" i="2" s="1"/>
  <c r="L142" i="2"/>
  <c r="M142" i="2" s="1"/>
  <c r="L143" i="2"/>
  <c r="M143" i="2" s="1"/>
  <c r="L144" i="2"/>
  <c r="M144" i="2" s="1"/>
  <c r="L145" i="2"/>
  <c r="M145" i="2" s="1"/>
  <c r="L146" i="2"/>
  <c r="M146" i="2" s="1"/>
  <c r="L147" i="2"/>
  <c r="M147" i="2" s="1"/>
  <c r="L148" i="2"/>
  <c r="M148" i="2" s="1"/>
  <c r="L149" i="2"/>
  <c r="M149" i="2" s="1"/>
  <c r="L150" i="2"/>
  <c r="M150" i="2" s="1"/>
  <c r="L151" i="2"/>
  <c r="M151" i="2" s="1"/>
  <c r="L152" i="2"/>
  <c r="M152" i="2" s="1"/>
  <c r="L153" i="2"/>
  <c r="M153" i="2" s="1"/>
  <c r="L154" i="2"/>
  <c r="M154" i="2" s="1"/>
  <c r="L155" i="2"/>
  <c r="M155" i="2" s="1"/>
  <c r="L156" i="2"/>
  <c r="M156" i="2" s="1"/>
  <c r="L157" i="2"/>
  <c r="M157" i="2" s="1"/>
  <c r="L158" i="2"/>
  <c r="M158" i="2" s="1"/>
  <c r="L159" i="2"/>
  <c r="M159" i="2" s="1"/>
  <c r="L160" i="2"/>
  <c r="M160" i="2" s="1"/>
  <c r="L161" i="2"/>
  <c r="M161" i="2" s="1"/>
  <c r="L162" i="2"/>
  <c r="M162" i="2" s="1"/>
  <c r="L163" i="2"/>
  <c r="M163" i="2" s="1"/>
  <c r="L164" i="2"/>
  <c r="M164" i="2" s="1"/>
  <c r="L165" i="2"/>
  <c r="M165" i="2" s="1"/>
  <c r="L166" i="2"/>
  <c r="M166" i="2" s="1"/>
  <c r="L167" i="2"/>
  <c r="M167" i="2" s="1"/>
  <c r="L168" i="2"/>
  <c r="M168" i="2" s="1"/>
  <c r="L169" i="2"/>
  <c r="M169" i="2" s="1"/>
  <c r="L170" i="2"/>
  <c r="M170" i="2" s="1"/>
  <c r="L171" i="2"/>
  <c r="M171" i="2" s="1"/>
  <c r="L172" i="2"/>
  <c r="M172" i="2" s="1"/>
  <c r="L173" i="2"/>
  <c r="M173" i="2" s="1"/>
  <c r="L174" i="2"/>
  <c r="M174" i="2" s="1"/>
  <c r="L175" i="2"/>
  <c r="M175" i="2" s="1"/>
  <c r="L176" i="2"/>
  <c r="M176" i="2" s="1"/>
  <c r="L177" i="2"/>
  <c r="M177" i="2" s="1"/>
  <c r="L178" i="2"/>
  <c r="M178" i="2" s="1"/>
  <c r="L179" i="2"/>
  <c r="M179" i="2" s="1"/>
  <c r="L180" i="2"/>
  <c r="M180" i="2" s="1"/>
  <c r="L181" i="2"/>
  <c r="M181" i="2" s="1"/>
  <c r="L182" i="2"/>
  <c r="M182" i="2" s="1"/>
  <c r="L183" i="2"/>
  <c r="M183" i="2" s="1"/>
  <c r="L184" i="2"/>
  <c r="M184" i="2" s="1"/>
  <c r="L185" i="2"/>
  <c r="M185" i="2" s="1"/>
  <c r="L186" i="2"/>
  <c r="M186" i="2" s="1"/>
  <c r="L187" i="2"/>
  <c r="M187" i="2" s="1"/>
  <c r="J138" i="2"/>
  <c r="K138" i="2" s="1"/>
  <c r="J139" i="2"/>
  <c r="K139" i="2" s="1"/>
  <c r="J140" i="2"/>
  <c r="K140" i="2" s="1"/>
  <c r="J141" i="2"/>
  <c r="K141" i="2" s="1"/>
  <c r="J142" i="2"/>
  <c r="K142" i="2" s="1"/>
  <c r="J143" i="2"/>
  <c r="K143" i="2" s="1"/>
  <c r="J144" i="2"/>
  <c r="K144" i="2" s="1"/>
  <c r="J145" i="2"/>
  <c r="K145" i="2" s="1"/>
  <c r="J146" i="2"/>
  <c r="K146" i="2" s="1"/>
  <c r="J147" i="2"/>
  <c r="K147" i="2" s="1"/>
  <c r="J148" i="2"/>
  <c r="K148" i="2" s="1"/>
  <c r="J149" i="2"/>
  <c r="K149" i="2" s="1"/>
  <c r="J150" i="2"/>
  <c r="K150" i="2" s="1"/>
  <c r="J151" i="2"/>
  <c r="K151" i="2" s="1"/>
  <c r="J152" i="2"/>
  <c r="K152" i="2" s="1"/>
  <c r="J153" i="2"/>
  <c r="K153" i="2" s="1"/>
  <c r="J154" i="2"/>
  <c r="K154" i="2" s="1"/>
  <c r="J155" i="2"/>
  <c r="K155" i="2" s="1"/>
  <c r="J156" i="2"/>
  <c r="K156" i="2" s="1"/>
  <c r="J157" i="2"/>
  <c r="K157" i="2" s="1"/>
  <c r="J158" i="2"/>
  <c r="K158" i="2" s="1"/>
  <c r="J159" i="2"/>
  <c r="K159" i="2" s="1"/>
  <c r="J160" i="2"/>
  <c r="K160" i="2" s="1"/>
  <c r="J161" i="2"/>
  <c r="K161" i="2" s="1"/>
  <c r="J162" i="2"/>
  <c r="K162" i="2" s="1"/>
  <c r="J163" i="2"/>
  <c r="K163" i="2" s="1"/>
  <c r="J164" i="2"/>
  <c r="K164" i="2" s="1"/>
  <c r="J165" i="2"/>
  <c r="K165" i="2" s="1"/>
  <c r="J166" i="2"/>
  <c r="K166" i="2" s="1"/>
  <c r="J167" i="2"/>
  <c r="K167" i="2" s="1"/>
  <c r="J168" i="2"/>
  <c r="K168" i="2" s="1"/>
  <c r="J169" i="2"/>
  <c r="K169" i="2" s="1"/>
  <c r="J170" i="2"/>
  <c r="K170" i="2" s="1"/>
  <c r="J171" i="2"/>
  <c r="K171" i="2" s="1"/>
  <c r="J172" i="2"/>
  <c r="K172" i="2" s="1"/>
  <c r="J173" i="2"/>
  <c r="K173" i="2" s="1"/>
  <c r="J174" i="2"/>
  <c r="K174" i="2" s="1"/>
  <c r="J175" i="2"/>
  <c r="K175" i="2" s="1"/>
  <c r="J176" i="2"/>
  <c r="K176" i="2" s="1"/>
  <c r="J177" i="2"/>
  <c r="K177" i="2" s="1"/>
  <c r="J178" i="2"/>
  <c r="K178" i="2" s="1"/>
  <c r="J179" i="2"/>
  <c r="K179" i="2" s="1"/>
  <c r="J180" i="2"/>
  <c r="K180" i="2" s="1"/>
  <c r="J181" i="2"/>
  <c r="K181" i="2" s="1"/>
  <c r="J182" i="2"/>
  <c r="K182" i="2" s="1"/>
  <c r="J183" i="2"/>
  <c r="K183" i="2" s="1"/>
  <c r="J184" i="2"/>
  <c r="K184" i="2" s="1"/>
  <c r="J185" i="2"/>
  <c r="K185" i="2" s="1"/>
  <c r="J186" i="2"/>
  <c r="K186" i="2" s="1"/>
  <c r="J187" i="2"/>
  <c r="K187" i="2" s="1"/>
  <c r="H138" i="2"/>
  <c r="I138" i="2" s="1"/>
  <c r="H139" i="2"/>
  <c r="I139" i="2" s="1"/>
  <c r="H140" i="2"/>
  <c r="I140" i="2" s="1"/>
  <c r="H141" i="2"/>
  <c r="I141" i="2" s="1"/>
  <c r="H142" i="2"/>
  <c r="I142" i="2" s="1"/>
  <c r="H143" i="2"/>
  <c r="I143" i="2" s="1"/>
  <c r="H144" i="2"/>
  <c r="I144" i="2" s="1"/>
  <c r="H145" i="2"/>
  <c r="I145" i="2" s="1"/>
  <c r="H146" i="2"/>
  <c r="I146" i="2" s="1"/>
  <c r="H147" i="2"/>
  <c r="I147" i="2" s="1"/>
  <c r="H148" i="2"/>
  <c r="I148" i="2" s="1"/>
  <c r="H149" i="2"/>
  <c r="I149" i="2" s="1"/>
  <c r="H150" i="2"/>
  <c r="I150" i="2" s="1"/>
  <c r="H151" i="2"/>
  <c r="I151" i="2" s="1"/>
  <c r="H152" i="2"/>
  <c r="I152" i="2" s="1"/>
  <c r="H153" i="2"/>
  <c r="I153" i="2" s="1"/>
  <c r="H154" i="2"/>
  <c r="I154" i="2" s="1"/>
  <c r="H155" i="2"/>
  <c r="I155" i="2" s="1"/>
  <c r="H156" i="2"/>
  <c r="I156" i="2" s="1"/>
  <c r="H157" i="2"/>
  <c r="I157" i="2" s="1"/>
  <c r="H158" i="2"/>
  <c r="I158" i="2" s="1"/>
  <c r="H159" i="2"/>
  <c r="I159" i="2" s="1"/>
  <c r="H160" i="2"/>
  <c r="I160" i="2" s="1"/>
  <c r="H161" i="2"/>
  <c r="I161" i="2" s="1"/>
  <c r="H162" i="2"/>
  <c r="I162" i="2" s="1"/>
  <c r="H163" i="2"/>
  <c r="I163" i="2" s="1"/>
  <c r="H164" i="2"/>
  <c r="I164" i="2" s="1"/>
  <c r="H165" i="2"/>
  <c r="I165" i="2" s="1"/>
  <c r="H166" i="2"/>
  <c r="I166" i="2" s="1"/>
  <c r="H167" i="2"/>
  <c r="I167" i="2" s="1"/>
  <c r="H168" i="2"/>
  <c r="I168" i="2" s="1"/>
  <c r="H169" i="2"/>
  <c r="I169" i="2" s="1"/>
  <c r="H170" i="2"/>
  <c r="I170" i="2" s="1"/>
  <c r="H171" i="2"/>
  <c r="I171" i="2" s="1"/>
  <c r="H172" i="2"/>
  <c r="I172" i="2" s="1"/>
  <c r="H173" i="2"/>
  <c r="I173" i="2" s="1"/>
  <c r="H174" i="2"/>
  <c r="I174" i="2" s="1"/>
  <c r="H175" i="2"/>
  <c r="I175" i="2" s="1"/>
  <c r="H176" i="2"/>
  <c r="I176" i="2" s="1"/>
  <c r="H177" i="2"/>
  <c r="I177" i="2" s="1"/>
  <c r="H178" i="2"/>
  <c r="I178" i="2" s="1"/>
  <c r="H179" i="2"/>
  <c r="I179" i="2" s="1"/>
  <c r="H180" i="2"/>
  <c r="I180" i="2" s="1"/>
  <c r="H181" i="2"/>
  <c r="I181" i="2" s="1"/>
  <c r="H182" i="2"/>
  <c r="I182" i="2" s="1"/>
  <c r="H183" i="2"/>
  <c r="I183" i="2" s="1"/>
  <c r="H184" i="2"/>
  <c r="I184" i="2" s="1"/>
  <c r="H185" i="2"/>
  <c r="I185" i="2" s="1"/>
  <c r="H186" i="2"/>
  <c r="I186" i="2" s="1"/>
  <c r="H187" i="2"/>
  <c r="I187" i="2" s="1"/>
  <c r="E138" i="2"/>
  <c r="F138" i="2" s="1"/>
  <c r="E139" i="2"/>
  <c r="F139" i="2" s="1"/>
  <c r="G139" i="2" s="1"/>
  <c r="CQ11" i="7" s="1"/>
  <c r="DG11" i="7" s="1"/>
  <c r="E140" i="2"/>
  <c r="F140" i="2" s="1"/>
  <c r="G140" i="2" s="1"/>
  <c r="CQ12" i="7" s="1"/>
  <c r="E141" i="2"/>
  <c r="F141" i="2" s="1"/>
  <c r="G141" i="2" s="1"/>
  <c r="CQ13" i="7" s="1"/>
  <c r="E142" i="2"/>
  <c r="F142" i="2" s="1"/>
  <c r="G142" i="2" s="1"/>
  <c r="CQ14" i="7" s="1"/>
  <c r="DG14" i="7" s="1"/>
  <c r="E143" i="2"/>
  <c r="F143" i="2" s="1"/>
  <c r="G143" i="2" s="1"/>
  <c r="CQ15" i="7" s="1"/>
  <c r="DG15" i="7" s="1"/>
  <c r="E144" i="2"/>
  <c r="F144" i="2" s="1"/>
  <c r="G144" i="2" s="1"/>
  <c r="CQ16" i="7" s="1"/>
  <c r="DG16" i="7" s="1"/>
  <c r="E145" i="2"/>
  <c r="F145" i="2" s="1"/>
  <c r="G145" i="2" s="1"/>
  <c r="CQ17" i="7" s="1"/>
  <c r="DG17" i="7" s="1"/>
  <c r="E146" i="2"/>
  <c r="F146" i="2" s="1"/>
  <c r="G146" i="2" s="1"/>
  <c r="CQ18" i="7" s="1"/>
  <c r="DG18" i="7" s="1"/>
  <c r="E147" i="2"/>
  <c r="F147" i="2" s="1"/>
  <c r="G147" i="2" s="1"/>
  <c r="CQ19" i="7" s="1"/>
  <c r="DG19" i="7" s="1"/>
  <c r="E148" i="2"/>
  <c r="F148" i="2" s="1"/>
  <c r="G148" i="2" s="1"/>
  <c r="CQ20" i="7" s="1"/>
  <c r="E149" i="2"/>
  <c r="F149" i="2" s="1"/>
  <c r="G149" i="2" s="1"/>
  <c r="CQ21" i="7" s="1"/>
  <c r="DG21" i="7" s="1"/>
  <c r="E150" i="2"/>
  <c r="F150" i="2" s="1"/>
  <c r="G150" i="2" s="1"/>
  <c r="CQ22" i="7" s="1"/>
  <c r="DG22" i="7" s="1"/>
  <c r="E151" i="2"/>
  <c r="F151" i="2" s="1"/>
  <c r="G151" i="2" s="1"/>
  <c r="CQ23" i="7" s="1"/>
  <c r="DG23" i="7" s="1"/>
  <c r="E152" i="2"/>
  <c r="F152" i="2" s="1"/>
  <c r="G152" i="2" s="1"/>
  <c r="CQ24" i="7" s="1"/>
  <c r="DG24" i="7" s="1"/>
  <c r="E153" i="2"/>
  <c r="F153" i="2" s="1"/>
  <c r="G153" i="2" s="1"/>
  <c r="CQ25" i="7" s="1"/>
  <c r="DG25" i="7" s="1"/>
  <c r="E154" i="2"/>
  <c r="F154" i="2" s="1"/>
  <c r="E155" i="2"/>
  <c r="F155" i="2" s="1"/>
  <c r="G155" i="2" s="1"/>
  <c r="CQ27" i="7" s="1"/>
  <c r="DG27" i="7" s="1"/>
  <c r="E156" i="2"/>
  <c r="F156" i="2" s="1"/>
  <c r="G156" i="2" s="1"/>
  <c r="CQ28" i="7" s="1"/>
  <c r="E157" i="2"/>
  <c r="F157" i="2" s="1"/>
  <c r="G157" i="2" s="1"/>
  <c r="CQ29" i="7" s="1"/>
  <c r="E158" i="2"/>
  <c r="F158" i="2" s="1"/>
  <c r="G158" i="2" s="1"/>
  <c r="CQ30" i="7" s="1"/>
  <c r="DG30" i="7" s="1"/>
  <c r="E159" i="2"/>
  <c r="F159" i="2" s="1"/>
  <c r="G159" i="2" s="1"/>
  <c r="CQ31" i="7" s="1"/>
  <c r="DG31" i="7" s="1"/>
  <c r="E160" i="2"/>
  <c r="F160" i="2" s="1"/>
  <c r="G160" i="2" s="1"/>
  <c r="CQ32" i="7" s="1"/>
  <c r="DG32" i="7" s="1"/>
  <c r="E161" i="2"/>
  <c r="F161" i="2" s="1"/>
  <c r="G161" i="2" s="1"/>
  <c r="CQ33" i="7" s="1"/>
  <c r="DG33" i="7" s="1"/>
  <c r="E162" i="2"/>
  <c r="F162" i="2" s="1"/>
  <c r="G162" i="2" s="1"/>
  <c r="CQ34" i="7" s="1"/>
  <c r="DG34" i="7" s="1"/>
  <c r="E163" i="2"/>
  <c r="F163" i="2" s="1"/>
  <c r="G163" i="2" s="1"/>
  <c r="CQ35" i="7" s="1"/>
  <c r="DG35" i="7" s="1"/>
  <c r="E164" i="2"/>
  <c r="F164" i="2" s="1"/>
  <c r="G164" i="2" s="1"/>
  <c r="CQ36" i="7" s="1"/>
  <c r="E165" i="2"/>
  <c r="F165" i="2" s="1"/>
  <c r="G165" i="2" s="1"/>
  <c r="CQ37" i="7" s="1"/>
  <c r="DG37" i="7" s="1"/>
  <c r="E166" i="2"/>
  <c r="F166" i="2" s="1"/>
  <c r="G166" i="2" s="1"/>
  <c r="CQ38" i="7" s="1"/>
  <c r="DG38" i="7" s="1"/>
  <c r="E167" i="2"/>
  <c r="F167" i="2" s="1"/>
  <c r="G167" i="2" s="1"/>
  <c r="CQ39" i="7" s="1"/>
  <c r="DG39" i="7" s="1"/>
  <c r="E168" i="2"/>
  <c r="F168" i="2" s="1"/>
  <c r="G168" i="2" s="1"/>
  <c r="CQ40" i="7" s="1"/>
  <c r="DG40" i="7" s="1"/>
  <c r="E169" i="2"/>
  <c r="F169" i="2" s="1"/>
  <c r="G169" i="2" s="1"/>
  <c r="CQ41" i="7" s="1"/>
  <c r="DG41" i="7" s="1"/>
  <c r="E170" i="2"/>
  <c r="F170" i="2" s="1"/>
  <c r="E171" i="2"/>
  <c r="F171" i="2" s="1"/>
  <c r="E172" i="2"/>
  <c r="F172" i="2" s="1"/>
  <c r="G172" i="2" s="1"/>
  <c r="E173" i="2"/>
  <c r="F173" i="2" s="1"/>
  <c r="G173" i="2" s="1"/>
  <c r="CQ45" i="7" s="1"/>
  <c r="E174" i="2"/>
  <c r="F174" i="2" s="1"/>
  <c r="G174" i="2" s="1"/>
  <c r="E175" i="2"/>
  <c r="F175" i="2" s="1"/>
  <c r="G175" i="2" s="1"/>
  <c r="CQ47" i="7" s="1"/>
  <c r="DG47" i="7" s="1"/>
  <c r="E176" i="2"/>
  <c r="F176" i="2" s="1"/>
  <c r="G176" i="2" s="1"/>
  <c r="E177" i="2"/>
  <c r="F177" i="2" s="1"/>
  <c r="G177" i="2" s="1"/>
  <c r="CQ49" i="7" s="1"/>
  <c r="DG49" i="7" s="1"/>
  <c r="E178" i="2"/>
  <c r="F178" i="2" s="1"/>
  <c r="G178" i="2" s="1"/>
  <c r="E179" i="2"/>
  <c r="F179" i="2" s="1"/>
  <c r="G179" i="2" s="1"/>
  <c r="CQ51" i="7" s="1"/>
  <c r="DG51" i="7" s="1"/>
  <c r="E180" i="2"/>
  <c r="F180" i="2" s="1"/>
  <c r="G180" i="2" s="1"/>
  <c r="E181" i="2"/>
  <c r="F181" i="2" s="1"/>
  <c r="G181" i="2" s="1"/>
  <c r="CQ53" i="7" s="1"/>
  <c r="DG53" i="7" s="1"/>
  <c r="E182" i="2"/>
  <c r="F182" i="2" s="1"/>
  <c r="G182" i="2" s="1"/>
  <c r="E183" i="2"/>
  <c r="F183" i="2" s="1"/>
  <c r="G183" i="2" s="1"/>
  <c r="CQ55" i="7" s="1"/>
  <c r="DG55" i="7" s="1"/>
  <c r="E184" i="2"/>
  <c r="F184" i="2" s="1"/>
  <c r="G184" i="2" s="1"/>
  <c r="E185" i="2"/>
  <c r="F185" i="2" s="1"/>
  <c r="G185" i="2" s="1"/>
  <c r="CQ57" i="7" s="1"/>
  <c r="DG57" i="7" s="1"/>
  <c r="E186" i="2"/>
  <c r="F186" i="2" s="1"/>
  <c r="G186" i="2" s="1"/>
  <c r="E187" i="2"/>
  <c r="F187" i="2" s="1"/>
  <c r="G187" i="2" s="1"/>
  <c r="CQ59" i="7" s="1"/>
  <c r="DG59" i="7" s="1"/>
  <c r="C87" i="2"/>
  <c r="D87" i="2" s="1"/>
  <c r="C88" i="2"/>
  <c r="C89" i="2"/>
  <c r="D89" i="2" s="1"/>
  <c r="C90" i="2"/>
  <c r="D90" i="2" s="1"/>
  <c r="C91" i="2"/>
  <c r="D91" i="2" s="1"/>
  <c r="C92" i="2"/>
  <c r="D92" i="2" s="1"/>
  <c r="C93" i="2"/>
  <c r="D93" i="2" s="1"/>
  <c r="C94" i="2"/>
  <c r="D94" i="2" s="1"/>
  <c r="C95" i="2"/>
  <c r="D95" i="2" s="1"/>
  <c r="C96" i="2"/>
  <c r="D96" i="2" s="1"/>
  <c r="C97" i="2"/>
  <c r="D97" i="2" s="1"/>
  <c r="C98" i="2"/>
  <c r="D98" i="2" s="1"/>
  <c r="C99" i="2"/>
  <c r="D99" i="2" s="1"/>
  <c r="C100" i="2"/>
  <c r="D100" i="2" s="1"/>
  <c r="C101" i="2"/>
  <c r="D101" i="2" s="1"/>
  <c r="C102" i="2"/>
  <c r="D102" i="2" s="1"/>
  <c r="C103" i="2"/>
  <c r="D103" i="2" s="1"/>
  <c r="C104" i="2"/>
  <c r="D104" i="2" s="1"/>
  <c r="C105" i="2"/>
  <c r="D105" i="2" s="1"/>
  <c r="C106" i="2"/>
  <c r="D106" i="2" s="1"/>
  <c r="C107" i="2"/>
  <c r="D107" i="2" s="1"/>
  <c r="C108" i="2"/>
  <c r="D108" i="2" s="1"/>
  <c r="C109" i="2"/>
  <c r="D109" i="2" s="1"/>
  <c r="C110" i="2"/>
  <c r="D110" i="2" s="1"/>
  <c r="C111" i="2"/>
  <c r="D111" i="2" s="1"/>
  <c r="C112" i="2"/>
  <c r="D112" i="2" s="1"/>
  <c r="C113" i="2"/>
  <c r="D113" i="2" s="1"/>
  <c r="C114" i="2"/>
  <c r="D114" i="2" s="1"/>
  <c r="C115" i="2"/>
  <c r="D115" i="2" s="1"/>
  <c r="C116" i="2"/>
  <c r="D116" i="2" s="1"/>
  <c r="C117" i="2"/>
  <c r="D117" i="2" s="1"/>
  <c r="C118" i="2"/>
  <c r="D118" i="2" s="1"/>
  <c r="C119" i="2"/>
  <c r="D119" i="2" s="1"/>
  <c r="C120" i="2"/>
  <c r="D120" i="2" s="1"/>
  <c r="C121" i="2"/>
  <c r="D121" i="2" s="1"/>
  <c r="C122" i="2"/>
  <c r="D122" i="2" s="1"/>
  <c r="C123" i="2"/>
  <c r="D123" i="2" s="1"/>
  <c r="C124" i="2"/>
  <c r="D124" i="2" s="1"/>
  <c r="C125" i="2"/>
  <c r="D125" i="2" s="1"/>
  <c r="C126" i="2"/>
  <c r="D126" i="2" s="1"/>
  <c r="C127" i="2"/>
  <c r="D127" i="2" s="1"/>
  <c r="C128" i="2"/>
  <c r="D128" i="2" s="1"/>
  <c r="C129" i="2"/>
  <c r="D129" i="2" s="1"/>
  <c r="C130" i="2"/>
  <c r="D130" i="2" s="1"/>
  <c r="C131" i="2"/>
  <c r="D131" i="2" s="1"/>
  <c r="C132" i="2"/>
  <c r="D132" i="2" s="1"/>
  <c r="C133" i="2"/>
  <c r="D133" i="2" s="1"/>
  <c r="C134" i="2"/>
  <c r="D134" i="2" s="1"/>
  <c r="C135" i="2"/>
  <c r="D135" i="2" s="1"/>
  <c r="C136" i="2"/>
  <c r="D136" i="2" s="1"/>
  <c r="D137" i="2"/>
  <c r="C138" i="2"/>
  <c r="D138" i="2" s="1"/>
  <c r="C139" i="2"/>
  <c r="D139" i="2" s="1"/>
  <c r="C140" i="2"/>
  <c r="D140" i="2" s="1"/>
  <c r="C141" i="2"/>
  <c r="D141" i="2" s="1"/>
  <c r="C142" i="2"/>
  <c r="D142" i="2" s="1"/>
  <c r="C143" i="2"/>
  <c r="D143" i="2" s="1"/>
  <c r="C144" i="2"/>
  <c r="D144" i="2" s="1"/>
  <c r="C145" i="2"/>
  <c r="D145" i="2" s="1"/>
  <c r="C146" i="2"/>
  <c r="D146" i="2" s="1"/>
  <c r="C147" i="2"/>
  <c r="D147" i="2" s="1"/>
  <c r="C148" i="2"/>
  <c r="D148" i="2" s="1"/>
  <c r="C149" i="2"/>
  <c r="D149" i="2" s="1"/>
  <c r="C150" i="2"/>
  <c r="D150" i="2" s="1"/>
  <c r="C151" i="2"/>
  <c r="D151" i="2" s="1"/>
  <c r="C152" i="2"/>
  <c r="D152" i="2" s="1"/>
  <c r="C153" i="2"/>
  <c r="D153" i="2" s="1"/>
  <c r="C154" i="2"/>
  <c r="D154" i="2" s="1"/>
  <c r="C155" i="2"/>
  <c r="D155" i="2" s="1"/>
  <c r="C156" i="2"/>
  <c r="D156" i="2" s="1"/>
  <c r="C157" i="2"/>
  <c r="D157" i="2" s="1"/>
  <c r="C158" i="2"/>
  <c r="D158" i="2" s="1"/>
  <c r="C159" i="2"/>
  <c r="D159" i="2" s="1"/>
  <c r="C160" i="2"/>
  <c r="D160" i="2" s="1"/>
  <c r="C161" i="2"/>
  <c r="D161" i="2" s="1"/>
  <c r="C162" i="2"/>
  <c r="D162" i="2" s="1"/>
  <c r="C163" i="2"/>
  <c r="D163" i="2" s="1"/>
  <c r="C164" i="2"/>
  <c r="D164" i="2" s="1"/>
  <c r="C165" i="2"/>
  <c r="D165" i="2" s="1"/>
  <c r="C166" i="2"/>
  <c r="D166" i="2" s="1"/>
  <c r="C167" i="2"/>
  <c r="D167" i="2" s="1"/>
  <c r="C168" i="2"/>
  <c r="D168" i="2" s="1"/>
  <c r="C169" i="2"/>
  <c r="D169" i="2" s="1"/>
  <c r="C170" i="2"/>
  <c r="D170" i="2" s="1"/>
  <c r="C171" i="2"/>
  <c r="D171" i="2" s="1"/>
  <c r="C172" i="2"/>
  <c r="D172" i="2" s="1"/>
  <c r="C173" i="2"/>
  <c r="D173" i="2" s="1"/>
  <c r="C174" i="2"/>
  <c r="D174" i="2" s="1"/>
  <c r="C175" i="2"/>
  <c r="D175" i="2" s="1"/>
  <c r="C176" i="2"/>
  <c r="D176" i="2" s="1"/>
  <c r="C177" i="2"/>
  <c r="D177" i="2" s="1"/>
  <c r="C178" i="2"/>
  <c r="D178" i="2" s="1"/>
  <c r="C179" i="2"/>
  <c r="D179" i="2" s="1"/>
  <c r="C180" i="2"/>
  <c r="D180" i="2" s="1"/>
  <c r="C181" i="2"/>
  <c r="D181" i="2" s="1"/>
  <c r="C182" i="2"/>
  <c r="D182" i="2" s="1"/>
  <c r="C183" i="2"/>
  <c r="D183" i="2" s="1"/>
  <c r="C184" i="2"/>
  <c r="D184" i="2" s="1"/>
  <c r="C185" i="2"/>
  <c r="D185" i="2" s="1"/>
  <c r="C186" i="2"/>
  <c r="D186" i="2" s="1"/>
  <c r="C187" i="2"/>
  <c r="D187" i="2" s="1"/>
  <c r="O187" i="2"/>
  <c r="N187" i="2"/>
  <c r="B187" i="2"/>
  <c r="O186" i="2"/>
  <c r="N186" i="2"/>
  <c r="B186" i="2"/>
  <c r="O185" i="2"/>
  <c r="N185" i="2"/>
  <c r="B185" i="2"/>
  <c r="O184" i="2"/>
  <c r="N184" i="2"/>
  <c r="B184" i="2"/>
  <c r="O183" i="2"/>
  <c r="N183" i="2"/>
  <c r="B183" i="2"/>
  <c r="O182" i="2"/>
  <c r="N182" i="2"/>
  <c r="B182" i="2"/>
  <c r="O181" i="2"/>
  <c r="N181" i="2"/>
  <c r="B181" i="2"/>
  <c r="O180" i="2"/>
  <c r="N180" i="2"/>
  <c r="B180" i="2"/>
  <c r="O179" i="2"/>
  <c r="N179" i="2"/>
  <c r="B179" i="2"/>
  <c r="O178" i="2"/>
  <c r="N178" i="2"/>
  <c r="B178" i="2"/>
  <c r="O177" i="2"/>
  <c r="N177" i="2"/>
  <c r="B177" i="2"/>
  <c r="O176" i="2"/>
  <c r="N176" i="2"/>
  <c r="B176" i="2"/>
  <c r="O175" i="2"/>
  <c r="N175" i="2"/>
  <c r="B175" i="2"/>
  <c r="O174" i="2"/>
  <c r="N174" i="2"/>
  <c r="B174" i="2"/>
  <c r="O173" i="2"/>
  <c r="N173" i="2"/>
  <c r="B173" i="2"/>
  <c r="O172" i="2"/>
  <c r="N172" i="2"/>
  <c r="B172" i="2"/>
  <c r="O171" i="2"/>
  <c r="N171" i="2"/>
  <c r="B171" i="2"/>
  <c r="O170" i="2"/>
  <c r="N170" i="2"/>
  <c r="G170" i="2"/>
  <c r="B170" i="2"/>
  <c r="O169" i="2"/>
  <c r="N169" i="2"/>
  <c r="B169" i="2"/>
  <c r="O168" i="2"/>
  <c r="N168" i="2"/>
  <c r="B168" i="2"/>
  <c r="O167" i="2"/>
  <c r="N167" i="2"/>
  <c r="B167" i="2"/>
  <c r="O166" i="2"/>
  <c r="N166" i="2"/>
  <c r="B166" i="2"/>
  <c r="O165" i="2"/>
  <c r="N165" i="2"/>
  <c r="B165" i="2"/>
  <c r="O164" i="2"/>
  <c r="N164" i="2"/>
  <c r="B164" i="2"/>
  <c r="O163" i="2"/>
  <c r="N163" i="2"/>
  <c r="B163" i="2"/>
  <c r="O162" i="2"/>
  <c r="N162" i="2"/>
  <c r="B162" i="2"/>
  <c r="O161" i="2"/>
  <c r="N161" i="2"/>
  <c r="B161" i="2"/>
  <c r="O160" i="2"/>
  <c r="N160" i="2"/>
  <c r="B160" i="2"/>
  <c r="O159" i="2"/>
  <c r="N159" i="2"/>
  <c r="B159" i="2"/>
  <c r="O158" i="2"/>
  <c r="N158" i="2"/>
  <c r="B158" i="2"/>
  <c r="O157" i="2"/>
  <c r="N157" i="2"/>
  <c r="B157" i="2"/>
  <c r="O156" i="2"/>
  <c r="N156" i="2"/>
  <c r="B156" i="2"/>
  <c r="O155" i="2"/>
  <c r="N155" i="2"/>
  <c r="B155" i="2"/>
  <c r="O154" i="2"/>
  <c r="N154" i="2"/>
  <c r="G154" i="2"/>
  <c r="CQ26" i="7" s="1"/>
  <c r="B154" i="2"/>
  <c r="O153" i="2"/>
  <c r="N153" i="2"/>
  <c r="B153" i="2"/>
  <c r="O152" i="2"/>
  <c r="N152" i="2"/>
  <c r="B152" i="2"/>
  <c r="O151" i="2"/>
  <c r="N151" i="2"/>
  <c r="B151" i="2"/>
  <c r="O150" i="2"/>
  <c r="N150" i="2"/>
  <c r="B150" i="2"/>
  <c r="O149" i="2"/>
  <c r="N149" i="2"/>
  <c r="B149" i="2"/>
  <c r="O148" i="2"/>
  <c r="N148" i="2"/>
  <c r="B148" i="2"/>
  <c r="O147" i="2"/>
  <c r="N147" i="2"/>
  <c r="B147" i="2"/>
  <c r="O146" i="2"/>
  <c r="N146" i="2"/>
  <c r="B146" i="2"/>
  <c r="O145" i="2"/>
  <c r="N145" i="2"/>
  <c r="B145" i="2"/>
  <c r="O144" i="2"/>
  <c r="N144" i="2"/>
  <c r="B144" i="2"/>
  <c r="O143" i="2"/>
  <c r="N143" i="2"/>
  <c r="B143" i="2"/>
  <c r="O142" i="2"/>
  <c r="N142" i="2"/>
  <c r="B142" i="2"/>
  <c r="O141" i="2"/>
  <c r="N141" i="2"/>
  <c r="B141" i="2"/>
  <c r="O140" i="2"/>
  <c r="N140" i="2"/>
  <c r="B140" i="2"/>
  <c r="O139" i="2"/>
  <c r="N139" i="2"/>
  <c r="B139" i="2"/>
  <c r="O138" i="2"/>
  <c r="N138" i="2"/>
  <c r="G138" i="2"/>
  <c r="B138" i="2"/>
  <c r="L87" i="2"/>
  <c r="M87" i="2" s="1"/>
  <c r="L88" i="2"/>
  <c r="M88" i="2" s="1"/>
  <c r="L89" i="2"/>
  <c r="M89" i="2" s="1"/>
  <c r="L90" i="2"/>
  <c r="M90" i="2" s="1"/>
  <c r="L91" i="2"/>
  <c r="M91" i="2" s="1"/>
  <c r="L92" i="2"/>
  <c r="M92" i="2" s="1"/>
  <c r="L93" i="2"/>
  <c r="M93" i="2" s="1"/>
  <c r="L94" i="2"/>
  <c r="M94" i="2" s="1"/>
  <c r="L95" i="2"/>
  <c r="M95" i="2" s="1"/>
  <c r="L96" i="2"/>
  <c r="M96" i="2" s="1"/>
  <c r="L97" i="2"/>
  <c r="M97" i="2" s="1"/>
  <c r="L98" i="2"/>
  <c r="M98" i="2" s="1"/>
  <c r="L99" i="2"/>
  <c r="M99" i="2" s="1"/>
  <c r="L100" i="2"/>
  <c r="M100" i="2" s="1"/>
  <c r="L101" i="2"/>
  <c r="M101" i="2" s="1"/>
  <c r="L102" i="2"/>
  <c r="M102" i="2" s="1"/>
  <c r="L103" i="2"/>
  <c r="M103" i="2" s="1"/>
  <c r="L104" i="2"/>
  <c r="M104" i="2" s="1"/>
  <c r="L105" i="2"/>
  <c r="M105" i="2" s="1"/>
  <c r="L106" i="2"/>
  <c r="M106" i="2" s="1"/>
  <c r="L107" i="2"/>
  <c r="M107" i="2" s="1"/>
  <c r="L108" i="2"/>
  <c r="M108" i="2" s="1"/>
  <c r="L109" i="2"/>
  <c r="M109" i="2" s="1"/>
  <c r="L110" i="2"/>
  <c r="M110" i="2" s="1"/>
  <c r="L111" i="2"/>
  <c r="M111" i="2" s="1"/>
  <c r="L112" i="2"/>
  <c r="M112" i="2" s="1"/>
  <c r="L113" i="2"/>
  <c r="M113" i="2" s="1"/>
  <c r="L114" i="2"/>
  <c r="M114" i="2" s="1"/>
  <c r="L115" i="2"/>
  <c r="M115" i="2" s="1"/>
  <c r="L116" i="2"/>
  <c r="M116" i="2" s="1"/>
  <c r="L117" i="2"/>
  <c r="M117" i="2" s="1"/>
  <c r="L118" i="2"/>
  <c r="M118" i="2" s="1"/>
  <c r="L119" i="2"/>
  <c r="M119" i="2" s="1"/>
  <c r="L120" i="2"/>
  <c r="M120" i="2" s="1"/>
  <c r="L121" i="2"/>
  <c r="M121" i="2" s="1"/>
  <c r="L122" i="2"/>
  <c r="M122" i="2" s="1"/>
  <c r="L123" i="2"/>
  <c r="M123" i="2" s="1"/>
  <c r="L124" i="2"/>
  <c r="M124" i="2" s="1"/>
  <c r="L125" i="2"/>
  <c r="M125" i="2" s="1"/>
  <c r="L126" i="2"/>
  <c r="M126" i="2" s="1"/>
  <c r="L127" i="2"/>
  <c r="M127" i="2" s="1"/>
  <c r="L128" i="2"/>
  <c r="M128" i="2" s="1"/>
  <c r="L129" i="2"/>
  <c r="M129" i="2" s="1"/>
  <c r="L130" i="2"/>
  <c r="M130" i="2" s="1"/>
  <c r="L131" i="2"/>
  <c r="M131" i="2" s="1"/>
  <c r="L132" i="2"/>
  <c r="M132" i="2" s="1"/>
  <c r="L133" i="2"/>
  <c r="M133" i="2" s="1"/>
  <c r="L134" i="2"/>
  <c r="M134" i="2" s="1"/>
  <c r="L135" i="2"/>
  <c r="M135" i="2" s="1"/>
  <c r="L136" i="2"/>
  <c r="M136" i="2" s="1"/>
  <c r="J87" i="2"/>
  <c r="K87" i="2" s="1"/>
  <c r="J88" i="2"/>
  <c r="K88" i="2" s="1"/>
  <c r="J89" i="2"/>
  <c r="K89" i="2" s="1"/>
  <c r="J90" i="2"/>
  <c r="K90" i="2" s="1"/>
  <c r="J91" i="2"/>
  <c r="K91" i="2" s="1"/>
  <c r="J92" i="2"/>
  <c r="K92" i="2" s="1"/>
  <c r="J93" i="2"/>
  <c r="K93" i="2" s="1"/>
  <c r="J94" i="2"/>
  <c r="K94" i="2" s="1"/>
  <c r="J95" i="2"/>
  <c r="K95" i="2" s="1"/>
  <c r="J96" i="2"/>
  <c r="K96" i="2" s="1"/>
  <c r="J97" i="2"/>
  <c r="K97" i="2" s="1"/>
  <c r="J98" i="2"/>
  <c r="K98" i="2" s="1"/>
  <c r="J99" i="2"/>
  <c r="K99" i="2" s="1"/>
  <c r="J100" i="2"/>
  <c r="K100" i="2" s="1"/>
  <c r="J101" i="2"/>
  <c r="K101" i="2" s="1"/>
  <c r="J102" i="2"/>
  <c r="K102" i="2" s="1"/>
  <c r="J103" i="2"/>
  <c r="K103" i="2" s="1"/>
  <c r="J104" i="2"/>
  <c r="K104" i="2" s="1"/>
  <c r="J105" i="2"/>
  <c r="K105" i="2" s="1"/>
  <c r="J106" i="2"/>
  <c r="K106" i="2" s="1"/>
  <c r="J107" i="2"/>
  <c r="K107" i="2" s="1"/>
  <c r="J108" i="2"/>
  <c r="K108" i="2" s="1"/>
  <c r="J109" i="2"/>
  <c r="K109" i="2" s="1"/>
  <c r="J110" i="2"/>
  <c r="K110" i="2" s="1"/>
  <c r="J111" i="2"/>
  <c r="K111" i="2" s="1"/>
  <c r="J112" i="2"/>
  <c r="K112" i="2" s="1"/>
  <c r="J113" i="2"/>
  <c r="K113" i="2" s="1"/>
  <c r="J114" i="2"/>
  <c r="K114" i="2" s="1"/>
  <c r="J115" i="2"/>
  <c r="K115" i="2" s="1"/>
  <c r="J116" i="2"/>
  <c r="K116" i="2" s="1"/>
  <c r="J117" i="2"/>
  <c r="K117" i="2" s="1"/>
  <c r="J118" i="2"/>
  <c r="K118" i="2" s="1"/>
  <c r="J119" i="2"/>
  <c r="K119" i="2" s="1"/>
  <c r="J120" i="2"/>
  <c r="K120" i="2" s="1"/>
  <c r="J121" i="2"/>
  <c r="K121" i="2" s="1"/>
  <c r="J122" i="2"/>
  <c r="K122" i="2" s="1"/>
  <c r="J123" i="2"/>
  <c r="K123" i="2" s="1"/>
  <c r="J124" i="2"/>
  <c r="K124" i="2" s="1"/>
  <c r="J125" i="2"/>
  <c r="K125" i="2" s="1"/>
  <c r="J126" i="2"/>
  <c r="K126" i="2" s="1"/>
  <c r="J127" i="2"/>
  <c r="K127" i="2" s="1"/>
  <c r="J128" i="2"/>
  <c r="K128" i="2" s="1"/>
  <c r="J129" i="2"/>
  <c r="K129" i="2" s="1"/>
  <c r="J130" i="2"/>
  <c r="K130" i="2" s="1"/>
  <c r="J131" i="2"/>
  <c r="K131" i="2" s="1"/>
  <c r="J132" i="2"/>
  <c r="K132" i="2" s="1"/>
  <c r="J133" i="2"/>
  <c r="K133" i="2" s="1"/>
  <c r="J134" i="2"/>
  <c r="K134" i="2" s="1"/>
  <c r="J135" i="2"/>
  <c r="K135" i="2" s="1"/>
  <c r="J136" i="2"/>
  <c r="K136" i="2" s="1"/>
  <c r="H87" i="2"/>
  <c r="I87" i="2" s="1"/>
  <c r="H88" i="2"/>
  <c r="I88" i="2" s="1"/>
  <c r="H89" i="2"/>
  <c r="I89" i="2" s="1"/>
  <c r="H90" i="2"/>
  <c r="I90" i="2" s="1"/>
  <c r="H91" i="2"/>
  <c r="I91" i="2" s="1"/>
  <c r="H92" i="2"/>
  <c r="I92" i="2" s="1"/>
  <c r="H93" i="2"/>
  <c r="I93" i="2" s="1"/>
  <c r="H94" i="2"/>
  <c r="I94" i="2" s="1"/>
  <c r="H95" i="2"/>
  <c r="I95" i="2" s="1"/>
  <c r="H96" i="2"/>
  <c r="I96" i="2" s="1"/>
  <c r="H97" i="2"/>
  <c r="I97" i="2" s="1"/>
  <c r="H98" i="2"/>
  <c r="I98" i="2" s="1"/>
  <c r="H99" i="2"/>
  <c r="I99" i="2" s="1"/>
  <c r="H100" i="2"/>
  <c r="I100" i="2" s="1"/>
  <c r="H101" i="2"/>
  <c r="I101" i="2" s="1"/>
  <c r="H102" i="2"/>
  <c r="I102" i="2" s="1"/>
  <c r="H103" i="2"/>
  <c r="I103" i="2" s="1"/>
  <c r="H104" i="2"/>
  <c r="I104" i="2" s="1"/>
  <c r="H105" i="2"/>
  <c r="I105" i="2" s="1"/>
  <c r="H106" i="2"/>
  <c r="I106" i="2" s="1"/>
  <c r="H107" i="2"/>
  <c r="I107" i="2" s="1"/>
  <c r="H108" i="2"/>
  <c r="I108" i="2" s="1"/>
  <c r="H109" i="2"/>
  <c r="I109" i="2" s="1"/>
  <c r="H110" i="2"/>
  <c r="I110" i="2" s="1"/>
  <c r="H111" i="2"/>
  <c r="I111" i="2" s="1"/>
  <c r="H112" i="2"/>
  <c r="I112" i="2" s="1"/>
  <c r="H113" i="2"/>
  <c r="I113" i="2" s="1"/>
  <c r="H114" i="2"/>
  <c r="I114" i="2" s="1"/>
  <c r="H115" i="2"/>
  <c r="I115" i="2" s="1"/>
  <c r="H116" i="2"/>
  <c r="I116" i="2" s="1"/>
  <c r="H117" i="2"/>
  <c r="I117" i="2" s="1"/>
  <c r="H118" i="2"/>
  <c r="I118" i="2" s="1"/>
  <c r="H119" i="2"/>
  <c r="I119" i="2" s="1"/>
  <c r="H120" i="2"/>
  <c r="I120" i="2" s="1"/>
  <c r="H121" i="2"/>
  <c r="I121" i="2" s="1"/>
  <c r="H122" i="2"/>
  <c r="I122" i="2" s="1"/>
  <c r="H123" i="2"/>
  <c r="I123" i="2" s="1"/>
  <c r="H124" i="2"/>
  <c r="I124" i="2" s="1"/>
  <c r="H125" i="2"/>
  <c r="I125" i="2" s="1"/>
  <c r="H126" i="2"/>
  <c r="I126" i="2" s="1"/>
  <c r="H127" i="2"/>
  <c r="I127" i="2" s="1"/>
  <c r="H128" i="2"/>
  <c r="I128" i="2" s="1"/>
  <c r="H129" i="2"/>
  <c r="I129" i="2" s="1"/>
  <c r="H130" i="2"/>
  <c r="I130" i="2" s="1"/>
  <c r="H131" i="2"/>
  <c r="I131" i="2" s="1"/>
  <c r="H132" i="2"/>
  <c r="I132" i="2" s="1"/>
  <c r="H133" i="2"/>
  <c r="I133" i="2" s="1"/>
  <c r="H134" i="2"/>
  <c r="I134" i="2" s="1"/>
  <c r="H135" i="2"/>
  <c r="I135" i="2" s="1"/>
  <c r="H136" i="2"/>
  <c r="I136" i="2" s="1"/>
  <c r="E87" i="2"/>
  <c r="F87" i="2" s="1"/>
  <c r="G87" i="2" s="1"/>
  <c r="CY10" i="6" s="1"/>
  <c r="DO10" i="6" s="1"/>
  <c r="E88" i="2"/>
  <c r="F88" i="2" s="1"/>
  <c r="G88" i="2" s="1"/>
  <c r="CY11" i="6" s="1"/>
  <c r="DO11" i="6" s="1"/>
  <c r="E89" i="2"/>
  <c r="F89" i="2" s="1"/>
  <c r="G89" i="2" s="1"/>
  <c r="CY12" i="6" s="1"/>
  <c r="DO12" i="6" s="1"/>
  <c r="E90" i="2"/>
  <c r="F90" i="2" s="1"/>
  <c r="G90" i="2" s="1"/>
  <c r="CY13" i="6" s="1"/>
  <c r="DO13" i="6" s="1"/>
  <c r="E91" i="2"/>
  <c r="F91" i="2" s="1"/>
  <c r="G91" i="2" s="1"/>
  <c r="CY14" i="6" s="1"/>
  <c r="DO14" i="6" s="1"/>
  <c r="E92" i="2"/>
  <c r="F92" i="2" s="1"/>
  <c r="G92" i="2" s="1"/>
  <c r="CY15" i="6" s="1"/>
  <c r="DO15" i="6" s="1"/>
  <c r="E93" i="2"/>
  <c r="F93" i="2" s="1"/>
  <c r="G93" i="2" s="1"/>
  <c r="CY16" i="6" s="1"/>
  <c r="DO16" i="6" s="1"/>
  <c r="E94" i="2"/>
  <c r="F94" i="2" s="1"/>
  <c r="G94" i="2" s="1"/>
  <c r="CY17" i="6" s="1"/>
  <c r="DO17" i="6" s="1"/>
  <c r="E95" i="2"/>
  <c r="F95" i="2" s="1"/>
  <c r="G95" i="2" s="1"/>
  <c r="CY18" i="6" s="1"/>
  <c r="DO18" i="6" s="1"/>
  <c r="E96" i="2"/>
  <c r="F96" i="2" s="1"/>
  <c r="G96" i="2" s="1"/>
  <c r="CY19" i="6" s="1"/>
  <c r="DO19" i="6" s="1"/>
  <c r="E97" i="2"/>
  <c r="F97" i="2" s="1"/>
  <c r="G97" i="2" s="1"/>
  <c r="CY20" i="6" s="1"/>
  <c r="DO20" i="6" s="1"/>
  <c r="E98" i="2"/>
  <c r="F98" i="2" s="1"/>
  <c r="G98" i="2" s="1"/>
  <c r="CY21" i="6" s="1"/>
  <c r="DO21" i="6" s="1"/>
  <c r="E99" i="2"/>
  <c r="F99" i="2" s="1"/>
  <c r="G99" i="2" s="1"/>
  <c r="CY22" i="6" s="1"/>
  <c r="DO22" i="6" s="1"/>
  <c r="E100" i="2"/>
  <c r="F100" i="2" s="1"/>
  <c r="G100" i="2" s="1"/>
  <c r="CY23" i="6" s="1"/>
  <c r="DO23" i="6" s="1"/>
  <c r="E101" i="2"/>
  <c r="F101" i="2" s="1"/>
  <c r="G101" i="2" s="1"/>
  <c r="CY24" i="6" s="1"/>
  <c r="DO24" i="6" s="1"/>
  <c r="E102" i="2"/>
  <c r="F102" i="2" s="1"/>
  <c r="G102" i="2" s="1"/>
  <c r="CY25" i="6" s="1"/>
  <c r="DO25" i="6" s="1"/>
  <c r="E103" i="2"/>
  <c r="F103" i="2" s="1"/>
  <c r="G103" i="2" s="1"/>
  <c r="CY26" i="6" s="1"/>
  <c r="DO26" i="6" s="1"/>
  <c r="E104" i="2"/>
  <c r="F104" i="2" s="1"/>
  <c r="G104" i="2" s="1"/>
  <c r="CY27" i="6" s="1"/>
  <c r="DO27" i="6" s="1"/>
  <c r="E105" i="2"/>
  <c r="F105" i="2" s="1"/>
  <c r="G105" i="2" s="1"/>
  <c r="CY28" i="6" s="1"/>
  <c r="DO28" i="6" s="1"/>
  <c r="E106" i="2"/>
  <c r="F106" i="2" s="1"/>
  <c r="G106" i="2" s="1"/>
  <c r="CY29" i="6" s="1"/>
  <c r="DO29" i="6" s="1"/>
  <c r="E107" i="2"/>
  <c r="F107" i="2" s="1"/>
  <c r="G107" i="2" s="1"/>
  <c r="CY30" i="6" s="1"/>
  <c r="DO30" i="6" s="1"/>
  <c r="E108" i="2"/>
  <c r="F108" i="2" s="1"/>
  <c r="G108" i="2" s="1"/>
  <c r="CY31" i="6" s="1"/>
  <c r="DO31" i="6" s="1"/>
  <c r="E109" i="2"/>
  <c r="F109" i="2" s="1"/>
  <c r="G109" i="2" s="1"/>
  <c r="CY32" i="6" s="1"/>
  <c r="DO32" i="6" s="1"/>
  <c r="E110" i="2"/>
  <c r="F110" i="2" s="1"/>
  <c r="G110" i="2" s="1"/>
  <c r="CY33" i="6" s="1"/>
  <c r="DO33" i="6" s="1"/>
  <c r="E111" i="2"/>
  <c r="F111" i="2" s="1"/>
  <c r="G111" i="2" s="1"/>
  <c r="CY34" i="6" s="1"/>
  <c r="DO34" i="6" s="1"/>
  <c r="E112" i="2"/>
  <c r="F112" i="2" s="1"/>
  <c r="G112" i="2" s="1"/>
  <c r="CY35" i="6" s="1"/>
  <c r="DO35" i="6" s="1"/>
  <c r="E113" i="2"/>
  <c r="F113" i="2" s="1"/>
  <c r="G113" i="2" s="1"/>
  <c r="CY36" i="6" s="1"/>
  <c r="DO36" i="6" s="1"/>
  <c r="E114" i="2"/>
  <c r="F114" i="2" s="1"/>
  <c r="G114" i="2" s="1"/>
  <c r="CY37" i="6" s="1"/>
  <c r="DO37" i="6" s="1"/>
  <c r="E115" i="2"/>
  <c r="F115" i="2" s="1"/>
  <c r="G115" i="2" s="1"/>
  <c r="CY38" i="6" s="1"/>
  <c r="DO38" i="6" s="1"/>
  <c r="E116" i="2"/>
  <c r="F116" i="2" s="1"/>
  <c r="G116" i="2" s="1"/>
  <c r="CY39" i="6" s="1"/>
  <c r="DO39" i="6" s="1"/>
  <c r="E117" i="2"/>
  <c r="F117" i="2" s="1"/>
  <c r="G117" i="2" s="1"/>
  <c r="CY40" i="6" s="1"/>
  <c r="DO40" i="6" s="1"/>
  <c r="E118" i="2"/>
  <c r="F118" i="2" s="1"/>
  <c r="G118" i="2" s="1"/>
  <c r="CY41" i="6" s="1"/>
  <c r="DO41" i="6" s="1"/>
  <c r="E119" i="2"/>
  <c r="F119" i="2" s="1"/>
  <c r="G119" i="2" s="1"/>
  <c r="CY42" i="6" s="1"/>
  <c r="DO42" i="6" s="1"/>
  <c r="E120" i="2"/>
  <c r="F120" i="2" s="1"/>
  <c r="E121" i="2"/>
  <c r="F121" i="2" s="1"/>
  <c r="G121" i="2" s="1"/>
  <c r="CY44" i="6" s="1"/>
  <c r="DO44" i="6" s="1"/>
  <c r="E122" i="2"/>
  <c r="F122" i="2" s="1"/>
  <c r="G122" i="2" s="1"/>
  <c r="CY45" i="6" s="1"/>
  <c r="DO45" i="6" s="1"/>
  <c r="E123" i="2"/>
  <c r="F123" i="2" s="1"/>
  <c r="G123" i="2" s="1"/>
  <c r="E124" i="2"/>
  <c r="F124" i="2" s="1"/>
  <c r="G124" i="2" s="1"/>
  <c r="CY47" i="6" s="1"/>
  <c r="DO47" i="6" s="1"/>
  <c r="E125" i="2"/>
  <c r="F125" i="2" s="1"/>
  <c r="G125" i="2" s="1"/>
  <c r="CY48" i="6" s="1"/>
  <c r="DO48" i="6" s="1"/>
  <c r="E126" i="2"/>
  <c r="F126" i="2" s="1"/>
  <c r="G126" i="2" s="1"/>
  <c r="CY49" i="6" s="1"/>
  <c r="DO49" i="6" s="1"/>
  <c r="E127" i="2"/>
  <c r="F127" i="2" s="1"/>
  <c r="G127" i="2" s="1"/>
  <c r="CY50" i="6" s="1"/>
  <c r="DO50" i="6" s="1"/>
  <c r="E128" i="2"/>
  <c r="F128" i="2" s="1"/>
  <c r="G128" i="2" s="1"/>
  <c r="CY51" i="6" s="1"/>
  <c r="DO51" i="6" s="1"/>
  <c r="E129" i="2"/>
  <c r="F129" i="2" s="1"/>
  <c r="G129" i="2" s="1"/>
  <c r="CY52" i="6" s="1"/>
  <c r="DO52" i="6" s="1"/>
  <c r="E130" i="2"/>
  <c r="F130" i="2" s="1"/>
  <c r="G130" i="2" s="1"/>
  <c r="CY53" i="6" s="1"/>
  <c r="DO53" i="6" s="1"/>
  <c r="E131" i="2"/>
  <c r="F131" i="2" s="1"/>
  <c r="G131" i="2" s="1"/>
  <c r="CY54" i="6" s="1"/>
  <c r="DO54" i="6" s="1"/>
  <c r="E132" i="2"/>
  <c r="F132" i="2" s="1"/>
  <c r="G132" i="2" s="1"/>
  <c r="CY55" i="6" s="1"/>
  <c r="DO55" i="6" s="1"/>
  <c r="E133" i="2"/>
  <c r="F133" i="2" s="1"/>
  <c r="G133" i="2" s="1"/>
  <c r="CY56" i="6" s="1"/>
  <c r="DO56" i="6" s="1"/>
  <c r="E134" i="2"/>
  <c r="F134" i="2" s="1"/>
  <c r="G134" i="2" s="1"/>
  <c r="CY57" i="6" s="1"/>
  <c r="DO57" i="6" s="1"/>
  <c r="E135" i="2"/>
  <c r="F135" i="2" s="1"/>
  <c r="G135" i="2" s="1"/>
  <c r="CY58" i="6" s="1"/>
  <c r="DO58" i="6" s="1"/>
  <c r="E136" i="2"/>
  <c r="F136" i="2" s="1"/>
  <c r="G136" i="2" s="1"/>
  <c r="CY59" i="6" s="1"/>
  <c r="DO59" i="6" s="1"/>
  <c r="O136" i="2"/>
  <c r="N136" i="2"/>
  <c r="B136" i="2"/>
  <c r="O135" i="2"/>
  <c r="N135" i="2"/>
  <c r="B135" i="2"/>
  <c r="O134" i="2"/>
  <c r="N134" i="2"/>
  <c r="B134" i="2"/>
  <c r="O133" i="2"/>
  <c r="N133" i="2"/>
  <c r="B133" i="2"/>
  <c r="O132" i="2"/>
  <c r="N132" i="2"/>
  <c r="B132" i="2"/>
  <c r="O131" i="2"/>
  <c r="N131" i="2"/>
  <c r="B131" i="2"/>
  <c r="O130" i="2"/>
  <c r="N130" i="2"/>
  <c r="B130" i="2"/>
  <c r="O129" i="2"/>
  <c r="N129" i="2"/>
  <c r="B129" i="2"/>
  <c r="O128" i="2"/>
  <c r="N128" i="2"/>
  <c r="B128" i="2"/>
  <c r="O127" i="2"/>
  <c r="N127" i="2"/>
  <c r="B127" i="2"/>
  <c r="O126" i="2"/>
  <c r="N126" i="2"/>
  <c r="B126" i="2"/>
  <c r="O125" i="2"/>
  <c r="N125" i="2"/>
  <c r="B125" i="2"/>
  <c r="O124" i="2"/>
  <c r="N124" i="2"/>
  <c r="B124" i="2"/>
  <c r="O123" i="2"/>
  <c r="N123" i="2"/>
  <c r="B123" i="2"/>
  <c r="O122" i="2"/>
  <c r="N122" i="2"/>
  <c r="B122" i="2"/>
  <c r="O121" i="2"/>
  <c r="N121" i="2"/>
  <c r="B121" i="2"/>
  <c r="O120" i="2"/>
  <c r="N120" i="2"/>
  <c r="B120" i="2"/>
  <c r="O119" i="2"/>
  <c r="N119" i="2"/>
  <c r="B119" i="2"/>
  <c r="O118" i="2"/>
  <c r="N118" i="2"/>
  <c r="B118" i="2"/>
  <c r="O117" i="2"/>
  <c r="N117" i="2"/>
  <c r="B117" i="2"/>
  <c r="O116" i="2"/>
  <c r="N116" i="2"/>
  <c r="B116" i="2"/>
  <c r="O115" i="2"/>
  <c r="N115" i="2"/>
  <c r="B115" i="2"/>
  <c r="O114" i="2"/>
  <c r="N114" i="2"/>
  <c r="B114" i="2"/>
  <c r="O113" i="2"/>
  <c r="N113" i="2"/>
  <c r="B113" i="2"/>
  <c r="O112" i="2"/>
  <c r="N112" i="2"/>
  <c r="B112" i="2"/>
  <c r="O111" i="2"/>
  <c r="N111" i="2"/>
  <c r="B111" i="2"/>
  <c r="O110" i="2"/>
  <c r="N110" i="2"/>
  <c r="B110" i="2"/>
  <c r="O109" i="2"/>
  <c r="N109" i="2"/>
  <c r="B109" i="2"/>
  <c r="O108" i="2"/>
  <c r="N108" i="2"/>
  <c r="B108" i="2"/>
  <c r="O107" i="2"/>
  <c r="N107" i="2"/>
  <c r="B107" i="2"/>
  <c r="O106" i="2"/>
  <c r="N106" i="2"/>
  <c r="B106" i="2"/>
  <c r="O105" i="2"/>
  <c r="N105" i="2"/>
  <c r="B105" i="2"/>
  <c r="O104" i="2"/>
  <c r="N104" i="2"/>
  <c r="B104" i="2"/>
  <c r="O103" i="2"/>
  <c r="N103" i="2"/>
  <c r="B103" i="2"/>
  <c r="O102" i="2"/>
  <c r="N102" i="2"/>
  <c r="B102" i="2"/>
  <c r="O101" i="2"/>
  <c r="N101" i="2"/>
  <c r="B101" i="2"/>
  <c r="O100" i="2"/>
  <c r="N100" i="2"/>
  <c r="B100" i="2"/>
  <c r="O99" i="2"/>
  <c r="N99" i="2"/>
  <c r="B99" i="2"/>
  <c r="O98" i="2"/>
  <c r="N98" i="2"/>
  <c r="B98" i="2"/>
  <c r="O97" i="2"/>
  <c r="N97" i="2"/>
  <c r="B97" i="2"/>
  <c r="O96" i="2"/>
  <c r="N96" i="2"/>
  <c r="B96" i="2"/>
  <c r="O95" i="2"/>
  <c r="N95" i="2"/>
  <c r="B95" i="2"/>
  <c r="O94" i="2"/>
  <c r="N94" i="2"/>
  <c r="B94" i="2"/>
  <c r="O93" i="2"/>
  <c r="N93" i="2"/>
  <c r="B93" i="2"/>
  <c r="O92" i="2"/>
  <c r="N92" i="2"/>
  <c r="B92" i="2"/>
  <c r="O91" i="2"/>
  <c r="N91" i="2"/>
  <c r="B91" i="2"/>
  <c r="O90" i="2"/>
  <c r="N90" i="2"/>
  <c r="B90" i="2"/>
  <c r="O89" i="2"/>
  <c r="N89" i="2"/>
  <c r="B89" i="2"/>
  <c r="N88" i="2"/>
  <c r="B88" i="2"/>
  <c r="N87" i="2"/>
  <c r="B87" i="2"/>
  <c r="C1170" i="13"/>
  <c r="C1168" i="13"/>
  <c r="C1165" i="13"/>
  <c r="C1164" i="13"/>
  <c r="C1163" i="13"/>
  <c r="C1162" i="13"/>
  <c r="C1161" i="13"/>
  <c r="C1160" i="13"/>
  <c r="C1159" i="13"/>
  <c r="C1158" i="13"/>
  <c r="C1155" i="13"/>
  <c r="C1154" i="13"/>
  <c r="C1153" i="13"/>
  <c r="C1152" i="13"/>
  <c r="C1151" i="13"/>
  <c r="C1150" i="13"/>
  <c r="C1149" i="13"/>
  <c r="C1148" i="13"/>
  <c r="C1147" i="13"/>
  <c r="C1144" i="13"/>
  <c r="C1143" i="13"/>
  <c r="C1142" i="13"/>
  <c r="C1141" i="13"/>
  <c r="C1140" i="13"/>
  <c r="C1139" i="13"/>
  <c r="C1138" i="13"/>
  <c r="C1137" i="13"/>
  <c r="C1136" i="13"/>
  <c r="C1132" i="13"/>
  <c r="C1131" i="13"/>
  <c r="C1130" i="13"/>
  <c r="C1129" i="13"/>
  <c r="C1128" i="13"/>
  <c r="C1127" i="13"/>
  <c r="C1126" i="13"/>
  <c r="B1126" i="13"/>
  <c r="C1124" i="13"/>
  <c r="C1123" i="13"/>
  <c r="C1122" i="13"/>
  <c r="C1121" i="13"/>
  <c r="C1120" i="13"/>
  <c r="C1119" i="13"/>
  <c r="C1118" i="13"/>
  <c r="C1117" i="13"/>
  <c r="C1116" i="13"/>
  <c r="C1115" i="13"/>
  <c r="C1114" i="13"/>
  <c r="C1113" i="13"/>
  <c r="C1112" i="13"/>
  <c r="C1080" i="13"/>
  <c r="C1079" i="13"/>
  <c r="C1059" i="13"/>
  <c r="C1058" i="13"/>
  <c r="C1057" i="13"/>
  <c r="C1056" i="13"/>
  <c r="C1055" i="13"/>
  <c r="C1054" i="13"/>
  <c r="C1053" i="13"/>
  <c r="C1050" i="13"/>
  <c r="C1049" i="13"/>
  <c r="C1048" i="13"/>
  <c r="C1047" i="13"/>
  <c r="C1046" i="13"/>
  <c r="C1045" i="13"/>
  <c r="C1044" i="13"/>
  <c r="C1041" i="13"/>
  <c r="C1040" i="13"/>
  <c r="C1038" i="13"/>
  <c r="C1037" i="13"/>
  <c r="C1036" i="13"/>
  <c r="C1035" i="13"/>
  <c r="C1033" i="13"/>
  <c r="C1032" i="13"/>
  <c r="C1031" i="13"/>
  <c r="C1030" i="13"/>
  <c r="C1029" i="13"/>
  <c r="C1028" i="13"/>
  <c r="C1027" i="13"/>
  <c r="C1026" i="13"/>
  <c r="C1025" i="13"/>
  <c r="C1024" i="13"/>
  <c r="C1023" i="13"/>
  <c r="C1022" i="13"/>
  <c r="C1021" i="13"/>
  <c r="C1020" i="13"/>
  <c r="C1019" i="13"/>
  <c r="C1018" i="13"/>
  <c r="C1017" i="13"/>
  <c r="C1015" i="13"/>
  <c r="B1015" i="13"/>
  <c r="C1014" i="13"/>
  <c r="C1010" i="13"/>
  <c r="C1009" i="13"/>
  <c r="C1008" i="13"/>
  <c r="C1007" i="13"/>
  <c r="C1006" i="13"/>
  <c r="C1004" i="13"/>
  <c r="C1003" i="13"/>
  <c r="C1001" i="13"/>
  <c r="C1000" i="13"/>
  <c r="C999" i="13"/>
  <c r="C998" i="13"/>
  <c r="C997" i="13"/>
  <c r="C996" i="13"/>
  <c r="C993" i="13"/>
  <c r="C992" i="13"/>
  <c r="C991" i="13"/>
  <c r="C990" i="13"/>
  <c r="C989" i="13"/>
  <c r="C988" i="13"/>
  <c r="C987" i="13"/>
  <c r="C986" i="13"/>
  <c r="C985" i="13"/>
  <c r="C984" i="13"/>
  <c r="C983" i="13"/>
  <c r="C982" i="13"/>
  <c r="C981" i="13"/>
  <c r="C980" i="13"/>
  <c r="C979" i="13"/>
  <c r="C978" i="13"/>
  <c r="C967" i="13"/>
  <c r="C966" i="13"/>
  <c r="C951" i="13"/>
  <c r="C950" i="13"/>
  <c r="C949" i="13"/>
  <c r="B947" i="13"/>
  <c r="C947" i="13" s="1"/>
  <c r="B946" i="13"/>
  <c r="C946" i="13" s="1"/>
  <c r="B945" i="13"/>
  <c r="C945" i="13" s="1"/>
  <c r="C940" i="13"/>
  <c r="C939" i="13"/>
  <c r="C938" i="13"/>
  <c r="C937" i="13"/>
  <c r="C936" i="13"/>
  <c r="C935" i="13"/>
  <c r="C934" i="13"/>
  <c r="C933" i="13"/>
  <c r="C932" i="13"/>
  <c r="C929" i="13"/>
  <c r="C928" i="13"/>
  <c r="C927" i="13"/>
  <c r="C926" i="13"/>
  <c r="C925" i="13"/>
  <c r="C924" i="13"/>
  <c r="C923" i="13"/>
  <c r="C922" i="13"/>
  <c r="C919" i="13"/>
  <c r="C918" i="13"/>
  <c r="C917" i="13"/>
  <c r="C916" i="13"/>
  <c r="C915" i="13"/>
  <c r="C912" i="13"/>
  <c r="C911" i="13"/>
  <c r="C910" i="13"/>
  <c r="C909" i="13"/>
  <c r="C908" i="13"/>
  <c r="C907" i="13"/>
  <c r="C906" i="13"/>
  <c r="C905" i="13"/>
  <c r="C904" i="13"/>
  <c r="C903" i="13"/>
  <c r="C902" i="13"/>
  <c r="C899" i="13"/>
  <c r="C898" i="13"/>
  <c r="C897" i="13"/>
  <c r="C896" i="13"/>
  <c r="C893" i="13"/>
  <c r="C892" i="13"/>
  <c r="B889" i="13"/>
  <c r="C889" i="13" s="1"/>
  <c r="B888" i="13"/>
  <c r="C888" i="13" s="1"/>
  <c r="B887" i="13"/>
  <c r="C887" i="13" s="1"/>
  <c r="B886" i="13"/>
  <c r="C886" i="13" s="1"/>
  <c r="B882" i="13"/>
  <c r="C882" i="13" s="1"/>
  <c r="B881" i="13"/>
  <c r="C881" i="13" s="1"/>
  <c r="B880" i="13"/>
  <c r="C880" i="13" s="1"/>
  <c r="B879" i="13"/>
  <c r="C879" i="13" s="1"/>
  <c r="B878" i="13"/>
  <c r="C878" i="13" s="1"/>
  <c r="B877" i="13"/>
  <c r="C877" i="13" s="1"/>
  <c r="B876" i="13"/>
  <c r="C876" i="13" s="1"/>
  <c r="C873" i="13"/>
  <c r="C872" i="13"/>
  <c r="C871" i="13"/>
  <c r="C870" i="13"/>
  <c r="C869" i="13"/>
  <c r="C867" i="13"/>
  <c r="C866" i="13"/>
  <c r="C865" i="13"/>
  <c r="C864" i="13"/>
  <c r="C863" i="13"/>
  <c r="C862" i="13"/>
  <c r="C859" i="13"/>
  <c r="C858" i="13"/>
  <c r="C857" i="13"/>
  <c r="C856" i="13"/>
  <c r="C855" i="13"/>
  <c r="C854" i="13"/>
  <c r="C853" i="13"/>
  <c r="C852" i="13"/>
  <c r="C850" i="13"/>
  <c r="C849" i="13"/>
  <c r="C848" i="13"/>
  <c r="C847" i="13"/>
  <c r="C846" i="13"/>
  <c r="C845" i="13"/>
  <c r="C844" i="13"/>
  <c r="C843" i="13"/>
  <c r="C842" i="13"/>
  <c r="C841" i="13"/>
  <c r="C840" i="13"/>
  <c r="C839" i="13"/>
  <c r="C838" i="13"/>
  <c r="C837" i="13"/>
  <c r="C836" i="13"/>
  <c r="C835" i="13"/>
  <c r="C834" i="13"/>
  <c r="C833" i="13"/>
  <c r="C832" i="13"/>
  <c r="C828" i="13"/>
  <c r="C826" i="13"/>
  <c r="C824" i="13"/>
  <c r="C822" i="13"/>
  <c r="C820" i="13"/>
  <c r="C818" i="13"/>
  <c r="C816" i="13"/>
  <c r="C814" i="13"/>
  <c r="C812" i="13"/>
  <c r="C810" i="13"/>
  <c r="C808" i="13"/>
  <c r="C806" i="13"/>
  <c r="C804" i="13"/>
  <c r="C800" i="13"/>
  <c r="C798" i="13"/>
  <c r="CQ10" i="7"/>
  <c r="DG10" i="7" s="1"/>
  <c r="CR10" i="7"/>
  <c r="DH10" i="7" s="1"/>
  <c r="CS10" i="7"/>
  <c r="DI10" i="7" s="1"/>
  <c r="CT10" i="7"/>
  <c r="DJ10" i="7" s="1"/>
  <c r="CU10" i="7"/>
  <c r="DK10" i="7" s="1"/>
  <c r="CV10" i="7"/>
  <c r="DL10" i="7" s="1"/>
  <c r="CW10" i="7"/>
  <c r="CX10" i="7"/>
  <c r="DN10" i="7" s="1"/>
  <c r="CR11" i="7"/>
  <c r="DH11" i="7" s="1"/>
  <c r="CS11" i="7"/>
  <c r="DI11" i="7" s="1"/>
  <c r="CT11" i="7"/>
  <c r="DJ11" i="7" s="1"/>
  <c r="CU11" i="7"/>
  <c r="DK11" i="7" s="1"/>
  <c r="CV11" i="7"/>
  <c r="CW11" i="7"/>
  <c r="CX11" i="7"/>
  <c r="CR12" i="7"/>
  <c r="DH12" i="7" s="1"/>
  <c r="CS12" i="7"/>
  <c r="DI12" i="7" s="1"/>
  <c r="CT12" i="7"/>
  <c r="DJ12" i="7" s="1"/>
  <c r="CU12" i="7"/>
  <c r="DK12" i="7" s="1"/>
  <c r="CV12" i="7"/>
  <c r="DL12" i="7" s="1"/>
  <c r="CW12" i="7"/>
  <c r="DM12" i="7" s="1"/>
  <c r="CX12" i="7"/>
  <c r="DN12" i="7" s="1"/>
  <c r="CR13" i="7"/>
  <c r="DH13" i="7" s="1"/>
  <c r="CS13" i="7"/>
  <c r="DI13" i="7" s="1"/>
  <c r="CT13" i="7"/>
  <c r="DJ13" i="7" s="1"/>
  <c r="CU13" i="7"/>
  <c r="DK13" i="7" s="1"/>
  <c r="CV13" i="7"/>
  <c r="CW13" i="7"/>
  <c r="CX13" i="7"/>
  <c r="DN13" i="7" s="1"/>
  <c r="CR14" i="7"/>
  <c r="DH14" i="7" s="1"/>
  <c r="CS14" i="7"/>
  <c r="DI14" i="7" s="1"/>
  <c r="CT14" i="7"/>
  <c r="DJ14" i="7" s="1"/>
  <c r="CU14" i="7"/>
  <c r="DK14" i="7" s="1"/>
  <c r="CV14" i="7"/>
  <c r="DL14" i="7" s="1"/>
  <c r="CW14" i="7"/>
  <c r="CX14" i="7"/>
  <c r="DN14" i="7" s="1"/>
  <c r="CR15" i="7"/>
  <c r="DH15" i="7" s="1"/>
  <c r="CS15" i="7"/>
  <c r="DI15" i="7" s="1"/>
  <c r="CT15" i="7"/>
  <c r="DJ15" i="7" s="1"/>
  <c r="CU15" i="7"/>
  <c r="DK15" i="7" s="1"/>
  <c r="CV15" i="7"/>
  <c r="CW15" i="7"/>
  <c r="CX15" i="7"/>
  <c r="CR16" i="7"/>
  <c r="DH16" i="7" s="1"/>
  <c r="CS16" i="7"/>
  <c r="DI16" i="7" s="1"/>
  <c r="CT16" i="7"/>
  <c r="DJ16" i="7" s="1"/>
  <c r="CU16" i="7"/>
  <c r="DK16" i="7" s="1"/>
  <c r="CV16" i="7"/>
  <c r="DL16" i="7" s="1"/>
  <c r="CW16" i="7"/>
  <c r="DM16" i="7" s="1"/>
  <c r="CX16" i="7"/>
  <c r="DN16" i="7" s="1"/>
  <c r="CR17" i="7"/>
  <c r="DH17" i="7" s="1"/>
  <c r="CS17" i="7"/>
  <c r="DI17" i="7" s="1"/>
  <c r="CT17" i="7"/>
  <c r="DJ17" i="7" s="1"/>
  <c r="CU17" i="7"/>
  <c r="DK17" i="7" s="1"/>
  <c r="CV17" i="7"/>
  <c r="CW17" i="7"/>
  <c r="DM17" i="7" s="1"/>
  <c r="CX17" i="7"/>
  <c r="DN17" i="7" s="1"/>
  <c r="CR18" i="7"/>
  <c r="DH18" i="7" s="1"/>
  <c r="CS18" i="7"/>
  <c r="DI18" i="7" s="1"/>
  <c r="CT18" i="7"/>
  <c r="DJ18" i="7" s="1"/>
  <c r="CU18" i="7"/>
  <c r="DK18" i="7" s="1"/>
  <c r="CV18" i="7"/>
  <c r="CW18" i="7"/>
  <c r="DM18" i="7" s="1"/>
  <c r="CX18" i="7"/>
  <c r="DN18" i="7" s="1"/>
  <c r="CR19" i="7"/>
  <c r="DH19" i="7" s="1"/>
  <c r="CS19" i="7"/>
  <c r="DI19" i="7" s="1"/>
  <c r="CT19" i="7"/>
  <c r="DJ19" i="7" s="1"/>
  <c r="CU19" i="7"/>
  <c r="DK19" i="7" s="1"/>
  <c r="CV19" i="7"/>
  <c r="CW19" i="7"/>
  <c r="DM19" i="7" s="1"/>
  <c r="CX19" i="7"/>
  <c r="CR20" i="7"/>
  <c r="DH20" i="7" s="1"/>
  <c r="CS20" i="7"/>
  <c r="DI20" i="7" s="1"/>
  <c r="CT20" i="7"/>
  <c r="DJ20" i="7" s="1"/>
  <c r="CU20" i="7"/>
  <c r="DK20" i="7" s="1"/>
  <c r="CV20" i="7"/>
  <c r="CW20" i="7"/>
  <c r="CX20" i="7"/>
  <c r="DN20" i="7" s="1"/>
  <c r="CR21" i="7"/>
  <c r="DH21" i="7" s="1"/>
  <c r="CS21" i="7"/>
  <c r="DI21" i="7" s="1"/>
  <c r="CT21" i="7"/>
  <c r="DJ21" i="7" s="1"/>
  <c r="CU21" i="7"/>
  <c r="DK21" i="7" s="1"/>
  <c r="CV21" i="7"/>
  <c r="DL21" i="7" s="1"/>
  <c r="CW21" i="7"/>
  <c r="CX21" i="7"/>
  <c r="DN21" i="7" s="1"/>
  <c r="CR22" i="7"/>
  <c r="DH22" i="7" s="1"/>
  <c r="CS22" i="7"/>
  <c r="DI22" i="7" s="1"/>
  <c r="CT22" i="7"/>
  <c r="DJ22" i="7" s="1"/>
  <c r="CU22" i="7"/>
  <c r="DK22" i="7" s="1"/>
  <c r="CV22" i="7"/>
  <c r="CW22" i="7"/>
  <c r="DM22" i="7" s="1"/>
  <c r="CX22" i="7"/>
  <c r="DN22" i="7" s="1"/>
  <c r="CR23" i="7"/>
  <c r="DH23" i="7" s="1"/>
  <c r="CS23" i="7"/>
  <c r="DI23" i="7" s="1"/>
  <c r="CT23" i="7"/>
  <c r="DJ23" i="7" s="1"/>
  <c r="CU23" i="7"/>
  <c r="DK23" i="7" s="1"/>
  <c r="CV23" i="7"/>
  <c r="CW23" i="7"/>
  <c r="DM23" i="7" s="1"/>
  <c r="CX23" i="7"/>
  <c r="CR24" i="7"/>
  <c r="DH24" i="7" s="1"/>
  <c r="CS24" i="7"/>
  <c r="DI24" i="7" s="1"/>
  <c r="CT24" i="7"/>
  <c r="DJ24" i="7" s="1"/>
  <c r="CU24" i="7"/>
  <c r="DK24" i="7" s="1"/>
  <c r="CV24" i="7"/>
  <c r="CW24" i="7"/>
  <c r="CX24" i="7"/>
  <c r="DN24" i="7" s="1"/>
  <c r="CR25" i="7"/>
  <c r="DH25" i="7" s="1"/>
  <c r="CS25" i="7"/>
  <c r="DI25" i="7" s="1"/>
  <c r="CT25" i="7"/>
  <c r="DJ25" i="7" s="1"/>
  <c r="CU25" i="7"/>
  <c r="DK25" i="7" s="1"/>
  <c r="CV25" i="7"/>
  <c r="DL25" i="7" s="1"/>
  <c r="CW25" i="7"/>
  <c r="CX25" i="7"/>
  <c r="DN25" i="7" s="1"/>
  <c r="CR26" i="7"/>
  <c r="DH26" i="7" s="1"/>
  <c r="CS26" i="7"/>
  <c r="DI26" i="7" s="1"/>
  <c r="CT26" i="7"/>
  <c r="DJ26" i="7" s="1"/>
  <c r="CU26" i="7"/>
  <c r="DK26" i="7" s="1"/>
  <c r="CV26" i="7"/>
  <c r="DL26" i="7" s="1"/>
  <c r="CW26" i="7"/>
  <c r="CX26" i="7"/>
  <c r="DN26" i="7" s="1"/>
  <c r="CR27" i="7"/>
  <c r="DH27" i="7" s="1"/>
  <c r="CS27" i="7"/>
  <c r="DI27" i="7" s="1"/>
  <c r="CT27" i="7"/>
  <c r="DJ27" i="7" s="1"/>
  <c r="CU27" i="7"/>
  <c r="DK27" i="7" s="1"/>
  <c r="CV27" i="7"/>
  <c r="DL27" i="7" s="1"/>
  <c r="CW27" i="7"/>
  <c r="CX27" i="7"/>
  <c r="CR28" i="7"/>
  <c r="DH28" i="7" s="1"/>
  <c r="CS28" i="7"/>
  <c r="DI28" i="7" s="1"/>
  <c r="CT28" i="7"/>
  <c r="DJ28" i="7" s="1"/>
  <c r="CU28" i="7"/>
  <c r="DK28" i="7" s="1"/>
  <c r="CV28" i="7"/>
  <c r="CW28" i="7"/>
  <c r="DM28" i="7" s="1"/>
  <c r="CX28" i="7"/>
  <c r="DN28" i="7" s="1"/>
  <c r="CR29" i="7"/>
  <c r="DH29" i="7" s="1"/>
  <c r="CS29" i="7"/>
  <c r="DI29" i="7" s="1"/>
  <c r="CT29" i="7"/>
  <c r="DJ29" i="7" s="1"/>
  <c r="CU29" i="7"/>
  <c r="DK29" i="7" s="1"/>
  <c r="CV29" i="7"/>
  <c r="CW29" i="7"/>
  <c r="DM29" i="7" s="1"/>
  <c r="CX29" i="7"/>
  <c r="DN29" i="7" s="1"/>
  <c r="CR30" i="7"/>
  <c r="DH30" i="7" s="1"/>
  <c r="CS30" i="7"/>
  <c r="DI30" i="7" s="1"/>
  <c r="CT30" i="7"/>
  <c r="DJ30" i="7" s="1"/>
  <c r="CU30" i="7"/>
  <c r="DK30" i="7" s="1"/>
  <c r="CV30" i="7"/>
  <c r="CW30" i="7"/>
  <c r="CX30" i="7"/>
  <c r="DN30" i="7" s="1"/>
  <c r="CR31" i="7"/>
  <c r="DH31" i="7" s="1"/>
  <c r="CS31" i="7"/>
  <c r="DI31" i="7" s="1"/>
  <c r="CT31" i="7"/>
  <c r="DJ31" i="7" s="1"/>
  <c r="CU31" i="7"/>
  <c r="DK31" i="7" s="1"/>
  <c r="CV31" i="7"/>
  <c r="DL31" i="7" s="1"/>
  <c r="CW31" i="7"/>
  <c r="CX31" i="7"/>
  <c r="CR32" i="7"/>
  <c r="DH32" i="7" s="1"/>
  <c r="CS32" i="7"/>
  <c r="DI32" i="7" s="1"/>
  <c r="CT32" i="7"/>
  <c r="DJ32" i="7" s="1"/>
  <c r="CU32" i="7"/>
  <c r="DK32" i="7" s="1"/>
  <c r="CV32" i="7"/>
  <c r="CW32" i="7"/>
  <c r="DM32" i="7" s="1"/>
  <c r="CX32" i="7"/>
  <c r="DN32" i="7" s="1"/>
  <c r="CR33" i="7"/>
  <c r="DH33" i="7" s="1"/>
  <c r="CS33" i="7"/>
  <c r="DI33" i="7" s="1"/>
  <c r="CT33" i="7"/>
  <c r="DJ33" i="7" s="1"/>
  <c r="CU33" i="7"/>
  <c r="DK33" i="7" s="1"/>
  <c r="CV33" i="7"/>
  <c r="CW33" i="7"/>
  <c r="DM33" i="7" s="1"/>
  <c r="CX33" i="7"/>
  <c r="DN33" i="7" s="1"/>
  <c r="CR34" i="7"/>
  <c r="DH34" i="7" s="1"/>
  <c r="CS34" i="7"/>
  <c r="DI34" i="7" s="1"/>
  <c r="CT34" i="7"/>
  <c r="DJ34" i="7" s="1"/>
  <c r="CU34" i="7"/>
  <c r="DK34" i="7" s="1"/>
  <c r="CV34" i="7"/>
  <c r="CW34" i="7"/>
  <c r="CX34" i="7"/>
  <c r="DN34" i="7" s="1"/>
  <c r="CR35" i="7"/>
  <c r="DH35" i="7" s="1"/>
  <c r="CS35" i="7"/>
  <c r="DI35" i="7" s="1"/>
  <c r="CT35" i="7"/>
  <c r="DJ35" i="7" s="1"/>
  <c r="CU35" i="7"/>
  <c r="DK35" i="7" s="1"/>
  <c r="CV35" i="7"/>
  <c r="DL35" i="7" s="1"/>
  <c r="CW35" i="7"/>
  <c r="DM35" i="7" s="1"/>
  <c r="CX35" i="7"/>
  <c r="CR36" i="7"/>
  <c r="DH36" i="7" s="1"/>
  <c r="CS36" i="7"/>
  <c r="DI36" i="7" s="1"/>
  <c r="CT36" i="7"/>
  <c r="DJ36" i="7" s="1"/>
  <c r="CU36" i="7"/>
  <c r="DK36" i="7" s="1"/>
  <c r="CV36" i="7"/>
  <c r="CW36" i="7"/>
  <c r="DM36" i="7" s="1"/>
  <c r="CX36" i="7"/>
  <c r="DN36" i="7" s="1"/>
  <c r="CR37" i="7"/>
  <c r="DH37" i="7" s="1"/>
  <c r="CS37" i="7"/>
  <c r="DI37" i="7" s="1"/>
  <c r="CT37" i="7"/>
  <c r="DJ37" i="7" s="1"/>
  <c r="CU37" i="7"/>
  <c r="DK37" i="7" s="1"/>
  <c r="CV37" i="7"/>
  <c r="CW37" i="7"/>
  <c r="DM37" i="7" s="1"/>
  <c r="CX37" i="7"/>
  <c r="DN37" i="7" s="1"/>
  <c r="CR38" i="7"/>
  <c r="DH38" i="7" s="1"/>
  <c r="CS38" i="7"/>
  <c r="DI38" i="7" s="1"/>
  <c r="CT38" i="7"/>
  <c r="DJ38" i="7" s="1"/>
  <c r="CU38" i="7"/>
  <c r="DK38" i="7" s="1"/>
  <c r="CV38" i="7"/>
  <c r="CW38" i="7"/>
  <c r="DM38" i="7" s="1"/>
  <c r="CX38" i="7"/>
  <c r="DN38" i="7" s="1"/>
  <c r="CR39" i="7"/>
  <c r="DH39" i="7" s="1"/>
  <c r="CS39" i="7"/>
  <c r="DI39" i="7" s="1"/>
  <c r="CT39" i="7"/>
  <c r="DJ39" i="7" s="1"/>
  <c r="CU39" i="7"/>
  <c r="DK39" i="7" s="1"/>
  <c r="CV39" i="7"/>
  <c r="CW39" i="7"/>
  <c r="DM39" i="7" s="1"/>
  <c r="CX39" i="7"/>
  <c r="CR40" i="7"/>
  <c r="DH40" i="7" s="1"/>
  <c r="CS40" i="7"/>
  <c r="DI40" i="7" s="1"/>
  <c r="CT40" i="7"/>
  <c r="DJ40" i="7" s="1"/>
  <c r="CU40" i="7"/>
  <c r="DK40" i="7" s="1"/>
  <c r="CV40" i="7"/>
  <c r="CW40" i="7"/>
  <c r="CX40" i="7"/>
  <c r="DN40" i="7" s="1"/>
  <c r="CR41" i="7"/>
  <c r="DH41" i="7" s="1"/>
  <c r="CS41" i="7"/>
  <c r="DI41" i="7" s="1"/>
  <c r="CT41" i="7"/>
  <c r="DJ41" i="7" s="1"/>
  <c r="CU41" i="7"/>
  <c r="DK41" i="7" s="1"/>
  <c r="CV41" i="7"/>
  <c r="DL41" i="7" s="1"/>
  <c r="CW41" i="7"/>
  <c r="DM41" i="7" s="1"/>
  <c r="CX41" i="7"/>
  <c r="DN41" i="7" s="1"/>
  <c r="CQ42" i="7"/>
  <c r="CR42" i="7"/>
  <c r="DH42" i="7" s="1"/>
  <c r="CS42" i="7"/>
  <c r="DI42" i="7" s="1"/>
  <c r="CT42" i="7"/>
  <c r="DJ42" i="7" s="1"/>
  <c r="CU42" i="7"/>
  <c r="DK42" i="7" s="1"/>
  <c r="CV42" i="7"/>
  <c r="CW42" i="7"/>
  <c r="DM42" i="7" s="1"/>
  <c r="CX42" i="7"/>
  <c r="DN42" i="7" s="1"/>
  <c r="CR43" i="7"/>
  <c r="DH43" i="7" s="1"/>
  <c r="CS43" i="7"/>
  <c r="DI43" i="7" s="1"/>
  <c r="CT43" i="7"/>
  <c r="DJ43" i="7" s="1"/>
  <c r="CU43" i="7"/>
  <c r="DK43" i="7" s="1"/>
  <c r="CV43" i="7"/>
  <c r="CW43" i="7"/>
  <c r="DM43" i="7" s="1"/>
  <c r="CX43" i="7"/>
  <c r="CQ44" i="7"/>
  <c r="DG44" i="7" s="1"/>
  <c r="CR44" i="7"/>
  <c r="DH44" i="7" s="1"/>
  <c r="CS44" i="7"/>
  <c r="DI44" i="7" s="1"/>
  <c r="CT44" i="7"/>
  <c r="DJ44" i="7" s="1"/>
  <c r="CU44" i="7"/>
  <c r="DK44" i="7" s="1"/>
  <c r="CV44" i="7"/>
  <c r="CW44" i="7"/>
  <c r="CX44" i="7"/>
  <c r="DN44" i="7" s="1"/>
  <c r="CR45" i="7"/>
  <c r="DH45" i="7" s="1"/>
  <c r="CS45" i="7"/>
  <c r="DI45" i="7" s="1"/>
  <c r="CT45" i="7"/>
  <c r="DJ45" i="7" s="1"/>
  <c r="CU45" i="7"/>
  <c r="DK45" i="7" s="1"/>
  <c r="CV45" i="7"/>
  <c r="DL45" i="7" s="1"/>
  <c r="CW45" i="7"/>
  <c r="DM45" i="7" s="1"/>
  <c r="CX45" i="7"/>
  <c r="DN45" i="7" s="1"/>
  <c r="CQ46" i="7"/>
  <c r="DG46" i="7" s="1"/>
  <c r="CR46" i="7"/>
  <c r="DH46" i="7" s="1"/>
  <c r="CS46" i="7"/>
  <c r="DI46" i="7" s="1"/>
  <c r="CT46" i="7"/>
  <c r="DJ46" i="7" s="1"/>
  <c r="CU46" i="7"/>
  <c r="DK46" i="7" s="1"/>
  <c r="CV46" i="7"/>
  <c r="DL46" i="7" s="1"/>
  <c r="CW46" i="7"/>
  <c r="DM46" i="7" s="1"/>
  <c r="CX46" i="7"/>
  <c r="DN46" i="7" s="1"/>
  <c r="CR47" i="7"/>
  <c r="DH47" i="7" s="1"/>
  <c r="CS47" i="7"/>
  <c r="DI47" i="7" s="1"/>
  <c r="CT47" i="7"/>
  <c r="DJ47" i="7" s="1"/>
  <c r="CU47" i="7"/>
  <c r="DK47" i="7" s="1"/>
  <c r="CV47" i="7"/>
  <c r="CW47" i="7"/>
  <c r="CX47" i="7"/>
  <c r="CQ48" i="7"/>
  <c r="DG48" i="7" s="1"/>
  <c r="CR48" i="7"/>
  <c r="DH48" i="7" s="1"/>
  <c r="CS48" i="7"/>
  <c r="DI48" i="7" s="1"/>
  <c r="CT48" i="7"/>
  <c r="DJ48" i="7" s="1"/>
  <c r="CU48" i="7"/>
  <c r="DK48" i="7" s="1"/>
  <c r="CV48" i="7"/>
  <c r="CW48" i="7"/>
  <c r="DM48" i="7" s="1"/>
  <c r="CX48" i="7"/>
  <c r="DN48" i="7" s="1"/>
  <c r="CR49" i="7"/>
  <c r="DH49" i="7" s="1"/>
  <c r="CS49" i="7"/>
  <c r="DI49" i="7" s="1"/>
  <c r="CT49" i="7"/>
  <c r="DJ49" i="7" s="1"/>
  <c r="CU49" i="7"/>
  <c r="DK49" i="7" s="1"/>
  <c r="CV49" i="7"/>
  <c r="DL49" i="7" s="1"/>
  <c r="CW49" i="7"/>
  <c r="DM49" i="7" s="1"/>
  <c r="CX49" i="7"/>
  <c r="DN49" i="7" s="1"/>
  <c r="CQ50" i="7"/>
  <c r="DG50" i="7" s="1"/>
  <c r="CR50" i="7"/>
  <c r="DH50" i="7" s="1"/>
  <c r="CS50" i="7"/>
  <c r="DI50" i="7" s="1"/>
  <c r="CT50" i="7"/>
  <c r="DJ50" i="7" s="1"/>
  <c r="CU50" i="7"/>
  <c r="DK50" i="7" s="1"/>
  <c r="CV50" i="7"/>
  <c r="DL50" i="7" s="1"/>
  <c r="CW50" i="7"/>
  <c r="DM50" i="7" s="1"/>
  <c r="CX50" i="7"/>
  <c r="DN50" i="7" s="1"/>
  <c r="CR51" i="7"/>
  <c r="DH51" i="7" s="1"/>
  <c r="CS51" i="7"/>
  <c r="DI51" i="7" s="1"/>
  <c r="CT51" i="7"/>
  <c r="DJ51" i="7" s="1"/>
  <c r="CU51" i="7"/>
  <c r="DK51" i="7" s="1"/>
  <c r="CV51" i="7"/>
  <c r="DL51" i="7" s="1"/>
  <c r="CW51" i="7"/>
  <c r="DM51" i="7" s="1"/>
  <c r="CX51" i="7"/>
  <c r="CQ52" i="7"/>
  <c r="DG52" i="7" s="1"/>
  <c r="CR52" i="7"/>
  <c r="DH52" i="7" s="1"/>
  <c r="CS52" i="7"/>
  <c r="DI52" i="7" s="1"/>
  <c r="CT52" i="7"/>
  <c r="DJ52" i="7" s="1"/>
  <c r="CU52" i="7"/>
  <c r="DK52" i="7" s="1"/>
  <c r="CV52" i="7"/>
  <c r="DL52" i="7" s="1"/>
  <c r="CW52" i="7"/>
  <c r="DM52" i="7" s="1"/>
  <c r="CX52" i="7"/>
  <c r="DN52" i="7" s="1"/>
  <c r="CR53" i="7"/>
  <c r="DH53" i="7" s="1"/>
  <c r="CS53" i="7"/>
  <c r="DI53" i="7" s="1"/>
  <c r="CT53" i="7"/>
  <c r="DJ53" i="7" s="1"/>
  <c r="CU53" i="7"/>
  <c r="DK53" i="7" s="1"/>
  <c r="CV53" i="7"/>
  <c r="CW53" i="7"/>
  <c r="DM53" i="7" s="1"/>
  <c r="CX53" i="7"/>
  <c r="DN53" i="7" s="1"/>
  <c r="CQ54" i="7"/>
  <c r="DG54" i="7" s="1"/>
  <c r="CR54" i="7"/>
  <c r="DH54" i="7" s="1"/>
  <c r="CS54" i="7"/>
  <c r="DI54" i="7" s="1"/>
  <c r="CT54" i="7"/>
  <c r="DJ54" i="7" s="1"/>
  <c r="CU54" i="7"/>
  <c r="DK54" i="7" s="1"/>
  <c r="CV54" i="7"/>
  <c r="CW54" i="7"/>
  <c r="DM54" i="7" s="1"/>
  <c r="CX54" i="7"/>
  <c r="DN54" i="7" s="1"/>
  <c r="CR55" i="7"/>
  <c r="DH55" i="7" s="1"/>
  <c r="CS55" i="7"/>
  <c r="DI55" i="7" s="1"/>
  <c r="CT55" i="7"/>
  <c r="DJ55" i="7" s="1"/>
  <c r="CU55" i="7"/>
  <c r="DK55" i="7" s="1"/>
  <c r="CV55" i="7"/>
  <c r="DL55" i="7" s="1"/>
  <c r="CW55" i="7"/>
  <c r="DM55" i="7" s="1"/>
  <c r="CX55" i="7"/>
  <c r="CQ56" i="7"/>
  <c r="DG56" i="7" s="1"/>
  <c r="CR56" i="7"/>
  <c r="DH56" i="7" s="1"/>
  <c r="CS56" i="7"/>
  <c r="DI56" i="7" s="1"/>
  <c r="CT56" i="7"/>
  <c r="DJ56" i="7" s="1"/>
  <c r="CU56" i="7"/>
  <c r="DK56" i="7" s="1"/>
  <c r="CV56" i="7"/>
  <c r="DL56" i="7" s="1"/>
  <c r="CW56" i="7"/>
  <c r="DM56" i="7" s="1"/>
  <c r="CX56" i="7"/>
  <c r="DN56" i="7" s="1"/>
  <c r="CR57" i="7"/>
  <c r="DH57" i="7" s="1"/>
  <c r="CS57" i="7"/>
  <c r="DI57" i="7" s="1"/>
  <c r="CT57" i="7"/>
  <c r="DJ57" i="7" s="1"/>
  <c r="CU57" i="7"/>
  <c r="DK57" i="7" s="1"/>
  <c r="CV57" i="7"/>
  <c r="CW57" i="7"/>
  <c r="DM57" i="7" s="1"/>
  <c r="CX57" i="7"/>
  <c r="DN57" i="7" s="1"/>
  <c r="CQ58" i="7"/>
  <c r="CR58" i="7"/>
  <c r="DH58" i="7" s="1"/>
  <c r="CS58" i="7"/>
  <c r="DI58" i="7" s="1"/>
  <c r="CT58" i="7"/>
  <c r="DJ58" i="7" s="1"/>
  <c r="CU58" i="7"/>
  <c r="DK58" i="7" s="1"/>
  <c r="CV58" i="7"/>
  <c r="CW58" i="7"/>
  <c r="DM58" i="7" s="1"/>
  <c r="CX58" i="7"/>
  <c r="DN58" i="7" s="1"/>
  <c r="CR59" i="7"/>
  <c r="DH59" i="7" s="1"/>
  <c r="CS59" i="7"/>
  <c r="DI59" i="7" s="1"/>
  <c r="CT59" i="7"/>
  <c r="DJ59" i="7" s="1"/>
  <c r="CU59" i="7"/>
  <c r="DK59" i="7" s="1"/>
  <c r="CV59" i="7"/>
  <c r="DL59" i="7" s="1"/>
  <c r="CW59" i="7"/>
  <c r="DM59" i="7" s="1"/>
  <c r="CX59" i="7"/>
  <c r="CZ10" i="7"/>
  <c r="CZ14" i="7"/>
  <c r="DA16" i="7"/>
  <c r="DA18" i="7"/>
  <c r="CZ21" i="7"/>
  <c r="DA22" i="7"/>
  <c r="DA23" i="7"/>
  <c r="CZ25" i="7"/>
  <c r="CZ26" i="7"/>
  <c r="DA28" i="7"/>
  <c r="DA29" i="7"/>
  <c r="CZ31" i="7"/>
  <c r="DA33" i="7"/>
  <c r="DA35" i="7"/>
  <c r="DA38" i="7"/>
  <c r="DA39" i="7"/>
  <c r="CZ41" i="7"/>
  <c r="CZ45" i="7"/>
  <c r="DA45" i="7"/>
  <c r="CZ46" i="7"/>
  <c r="CZ49" i="7"/>
  <c r="DA49" i="7"/>
  <c r="CZ50" i="7"/>
  <c r="DA50" i="7"/>
  <c r="CZ51" i="7"/>
  <c r="CZ52" i="7"/>
  <c r="DA53" i="7"/>
  <c r="DA54" i="7"/>
  <c r="CZ55" i="7"/>
  <c r="DA55" i="7"/>
  <c r="CZ56" i="7"/>
  <c r="DA57" i="7"/>
  <c r="DA58" i="7"/>
  <c r="CZ59" i="7"/>
  <c r="C538" i="13"/>
  <c r="C537" i="13"/>
  <c r="C534" i="13"/>
  <c r="T451" i="7" s="1"/>
  <c r="C532" i="13"/>
  <c r="C533" i="13" s="1"/>
  <c r="C530" i="13"/>
  <c r="T438" i="7" s="1"/>
  <c r="C528" i="13"/>
  <c r="C529" i="13" s="1"/>
  <c r="C526" i="13"/>
  <c r="T402" i="7" s="1"/>
  <c r="C524" i="13"/>
  <c r="C522" i="13"/>
  <c r="C520" i="13"/>
  <c r="C518" i="13"/>
  <c r="C516" i="13"/>
  <c r="X117" i="7"/>
  <c r="C513" i="13" s="1"/>
  <c r="C510" i="13"/>
  <c r="C509" i="13"/>
  <c r="C508" i="13"/>
  <c r="C507" i="13"/>
  <c r="C506" i="13"/>
  <c r="B506" i="13"/>
  <c r="C505" i="13"/>
  <c r="C504" i="13"/>
  <c r="C503" i="13"/>
  <c r="C502" i="13"/>
  <c r="C501" i="13"/>
  <c r="C500" i="13"/>
  <c r="C499" i="13"/>
  <c r="C498" i="13"/>
  <c r="C495" i="13"/>
  <c r="C494" i="13"/>
  <c r="C493" i="13"/>
  <c r="C492" i="13"/>
  <c r="C491" i="13"/>
  <c r="C490" i="13"/>
  <c r="C489" i="13"/>
  <c r="C488" i="13"/>
  <c r="C487" i="13"/>
  <c r="C484" i="13"/>
  <c r="C483" i="13"/>
  <c r="C482" i="13"/>
  <c r="C481" i="13"/>
  <c r="C480" i="13"/>
  <c r="C479" i="13"/>
  <c r="C478" i="13"/>
  <c r="C477" i="13"/>
  <c r="C474" i="13"/>
  <c r="C473" i="13"/>
  <c r="C472" i="13"/>
  <c r="C471" i="13"/>
  <c r="C470" i="13"/>
  <c r="C467" i="13"/>
  <c r="C466" i="13"/>
  <c r="C465" i="13"/>
  <c r="C464" i="13"/>
  <c r="C463" i="13"/>
  <c r="C462" i="13"/>
  <c r="C461" i="13"/>
  <c r="C460" i="13"/>
  <c r="C459" i="13"/>
  <c r="C458" i="13"/>
  <c r="C457" i="13"/>
  <c r="C454" i="13"/>
  <c r="C453" i="13"/>
  <c r="C452" i="13"/>
  <c r="C451" i="13"/>
  <c r="C448" i="13"/>
  <c r="C447" i="13"/>
  <c r="C443" i="13"/>
  <c r="B442" i="13"/>
  <c r="C442" i="13" s="1"/>
  <c r="B441" i="13"/>
  <c r="C441" i="13" s="1"/>
  <c r="B440" i="13"/>
  <c r="C440" i="13" s="1"/>
  <c r="B439" i="13"/>
  <c r="C439" i="13" s="1"/>
  <c r="B438" i="13"/>
  <c r="C438" i="13" s="1"/>
  <c r="B437" i="13"/>
  <c r="C437" i="13" s="1"/>
  <c r="B436" i="13"/>
  <c r="C436" i="13" s="1"/>
  <c r="B433" i="13"/>
  <c r="C433" i="13" s="1"/>
  <c r="B432" i="13"/>
  <c r="C432" i="13" s="1"/>
  <c r="B431" i="13"/>
  <c r="C431" i="13" s="1"/>
  <c r="B430" i="13"/>
  <c r="C430" i="13" s="1"/>
  <c r="C427" i="13"/>
  <c r="C426" i="13"/>
  <c r="C425" i="13"/>
  <c r="C424" i="13"/>
  <c r="C423" i="13"/>
  <c r="C421" i="13"/>
  <c r="C420" i="13"/>
  <c r="C419" i="13"/>
  <c r="C418" i="13"/>
  <c r="C417" i="13"/>
  <c r="C416" i="13"/>
  <c r="C413" i="13"/>
  <c r="C412" i="13"/>
  <c r="C411" i="13"/>
  <c r="C410" i="13"/>
  <c r="C409" i="13"/>
  <c r="C408" i="13"/>
  <c r="C407" i="13"/>
  <c r="C406" i="13"/>
  <c r="C404" i="13"/>
  <c r="C403" i="13"/>
  <c r="C402" i="13"/>
  <c r="C401" i="13"/>
  <c r="C400" i="13"/>
  <c r="C399" i="13"/>
  <c r="C398" i="13"/>
  <c r="C397" i="13"/>
  <c r="C396" i="13"/>
  <c r="C395" i="13"/>
  <c r="C394" i="13"/>
  <c r="C393" i="13"/>
  <c r="C392" i="13"/>
  <c r="C391" i="13"/>
  <c r="C390" i="13"/>
  <c r="C389" i="13"/>
  <c r="C388" i="13"/>
  <c r="C387" i="13"/>
  <c r="C386" i="13"/>
  <c r="C380" i="13"/>
  <c r="C378" i="13"/>
  <c r="C376" i="13"/>
  <c r="C374" i="13"/>
  <c r="C372" i="13"/>
  <c r="C370" i="13"/>
  <c r="C368" i="13"/>
  <c r="C366" i="13"/>
  <c r="Y461" i="6" s="1"/>
  <c r="C364" i="13"/>
  <c r="C362" i="13"/>
  <c r="C360" i="13"/>
  <c r="C358" i="13"/>
  <c r="C355" i="13"/>
  <c r="C354" i="13"/>
  <c r="C351" i="13"/>
  <c r="C349" i="13"/>
  <c r="C347" i="13"/>
  <c r="C346" i="13"/>
  <c r="C345" i="13"/>
  <c r="C344" i="13"/>
  <c r="CZ10" i="6"/>
  <c r="DP10" i="6" s="1"/>
  <c r="DA10" i="6"/>
  <c r="DQ10" i="6" s="1"/>
  <c r="DB10" i="6"/>
  <c r="DR10" i="6" s="1"/>
  <c r="DC10" i="6"/>
  <c r="DS10" i="6" s="1"/>
  <c r="DD10" i="6"/>
  <c r="DT10" i="6" s="1"/>
  <c r="DE10" i="6"/>
  <c r="DU10" i="6" s="1"/>
  <c r="DF10" i="6"/>
  <c r="DV10" i="6" s="1"/>
  <c r="CZ11" i="6"/>
  <c r="DP11" i="6" s="1"/>
  <c r="DA11" i="6"/>
  <c r="DQ11" i="6" s="1"/>
  <c r="DB11" i="6"/>
  <c r="DR11" i="6" s="1"/>
  <c r="DC11" i="6"/>
  <c r="DS11" i="6" s="1"/>
  <c r="DD11" i="6"/>
  <c r="DT11" i="6" s="1"/>
  <c r="DE11" i="6"/>
  <c r="DU11" i="6" s="1"/>
  <c r="DF11" i="6"/>
  <c r="DV11" i="6" s="1"/>
  <c r="CZ12" i="6"/>
  <c r="DP12" i="6" s="1"/>
  <c r="DA12" i="6"/>
  <c r="DQ12" i="6" s="1"/>
  <c r="DB12" i="6"/>
  <c r="DR12" i="6" s="1"/>
  <c r="DC12" i="6"/>
  <c r="DS12" i="6" s="1"/>
  <c r="DD12" i="6"/>
  <c r="DT12" i="6" s="1"/>
  <c r="DE12" i="6"/>
  <c r="DU12" i="6" s="1"/>
  <c r="DF12" i="6"/>
  <c r="DV12" i="6" s="1"/>
  <c r="CZ13" i="6"/>
  <c r="DP13" i="6" s="1"/>
  <c r="DA13" i="6"/>
  <c r="DQ13" i="6" s="1"/>
  <c r="DB13" i="6"/>
  <c r="DR13" i="6" s="1"/>
  <c r="DC13" i="6"/>
  <c r="DS13" i="6" s="1"/>
  <c r="DD13" i="6"/>
  <c r="DT13" i="6" s="1"/>
  <c r="DE13" i="6"/>
  <c r="DU13" i="6" s="1"/>
  <c r="DF13" i="6"/>
  <c r="DV13" i="6" s="1"/>
  <c r="CZ14" i="6"/>
  <c r="DP14" i="6" s="1"/>
  <c r="DA14" i="6"/>
  <c r="DQ14" i="6" s="1"/>
  <c r="DB14" i="6"/>
  <c r="DR14" i="6" s="1"/>
  <c r="DC14" i="6"/>
  <c r="DS14" i="6" s="1"/>
  <c r="DD14" i="6"/>
  <c r="DT14" i="6" s="1"/>
  <c r="DE14" i="6"/>
  <c r="DU14" i="6" s="1"/>
  <c r="DF14" i="6"/>
  <c r="DV14" i="6" s="1"/>
  <c r="CZ15" i="6"/>
  <c r="DP15" i="6" s="1"/>
  <c r="DA15" i="6"/>
  <c r="DQ15" i="6" s="1"/>
  <c r="DB15" i="6"/>
  <c r="DR15" i="6" s="1"/>
  <c r="DC15" i="6"/>
  <c r="DS15" i="6" s="1"/>
  <c r="DD15" i="6"/>
  <c r="DT15" i="6" s="1"/>
  <c r="DE15" i="6"/>
  <c r="DU15" i="6" s="1"/>
  <c r="DF15" i="6"/>
  <c r="DV15" i="6" s="1"/>
  <c r="CZ16" i="6"/>
  <c r="DP16" i="6" s="1"/>
  <c r="DA16" i="6"/>
  <c r="DQ16" i="6" s="1"/>
  <c r="DB16" i="6"/>
  <c r="DR16" i="6" s="1"/>
  <c r="DC16" i="6"/>
  <c r="DS16" i="6" s="1"/>
  <c r="DD16" i="6"/>
  <c r="DT16" i="6" s="1"/>
  <c r="DE16" i="6"/>
  <c r="DU16" i="6" s="1"/>
  <c r="DF16" i="6"/>
  <c r="DV16" i="6" s="1"/>
  <c r="CZ17" i="6"/>
  <c r="DP17" i="6" s="1"/>
  <c r="DA17" i="6"/>
  <c r="DQ17" i="6" s="1"/>
  <c r="DB17" i="6"/>
  <c r="DR17" i="6" s="1"/>
  <c r="DC17" i="6"/>
  <c r="DS17" i="6" s="1"/>
  <c r="DD17" i="6"/>
  <c r="DT17" i="6" s="1"/>
  <c r="DE17" i="6"/>
  <c r="DU17" i="6" s="1"/>
  <c r="DF17" i="6"/>
  <c r="DV17" i="6" s="1"/>
  <c r="CZ18" i="6"/>
  <c r="DP18" i="6" s="1"/>
  <c r="DA18" i="6"/>
  <c r="DQ18" i="6" s="1"/>
  <c r="DB18" i="6"/>
  <c r="DR18" i="6" s="1"/>
  <c r="DC18" i="6"/>
  <c r="DS18" i="6" s="1"/>
  <c r="DD18" i="6"/>
  <c r="DT18" i="6" s="1"/>
  <c r="DE18" i="6"/>
  <c r="DU18" i="6" s="1"/>
  <c r="DF18" i="6"/>
  <c r="DV18" i="6" s="1"/>
  <c r="CZ19" i="6"/>
  <c r="DP19" i="6" s="1"/>
  <c r="DA19" i="6"/>
  <c r="DQ19" i="6" s="1"/>
  <c r="DB19" i="6"/>
  <c r="DR19" i="6" s="1"/>
  <c r="DC19" i="6"/>
  <c r="DS19" i="6" s="1"/>
  <c r="DD19" i="6"/>
  <c r="DT19" i="6" s="1"/>
  <c r="DE19" i="6"/>
  <c r="DU19" i="6" s="1"/>
  <c r="DF19" i="6"/>
  <c r="DV19" i="6" s="1"/>
  <c r="CZ20" i="6"/>
  <c r="DP20" i="6" s="1"/>
  <c r="DA20" i="6"/>
  <c r="DQ20" i="6" s="1"/>
  <c r="DB20" i="6"/>
  <c r="DR20" i="6" s="1"/>
  <c r="DC20" i="6"/>
  <c r="DS20" i="6" s="1"/>
  <c r="DD20" i="6"/>
  <c r="DT20" i="6" s="1"/>
  <c r="DE20" i="6"/>
  <c r="DU20" i="6" s="1"/>
  <c r="DF20" i="6"/>
  <c r="DV20" i="6" s="1"/>
  <c r="CZ21" i="6"/>
  <c r="DP21" i="6" s="1"/>
  <c r="DA21" i="6"/>
  <c r="DQ21" i="6" s="1"/>
  <c r="DB21" i="6"/>
  <c r="DR21" i="6" s="1"/>
  <c r="DC21" i="6"/>
  <c r="DS21" i="6" s="1"/>
  <c r="DD21" i="6"/>
  <c r="DT21" i="6" s="1"/>
  <c r="DE21" i="6"/>
  <c r="DU21" i="6" s="1"/>
  <c r="DF21" i="6"/>
  <c r="DV21" i="6" s="1"/>
  <c r="CZ22" i="6"/>
  <c r="DP22" i="6" s="1"/>
  <c r="DA22" i="6"/>
  <c r="DQ22" i="6" s="1"/>
  <c r="DB22" i="6"/>
  <c r="DR22" i="6" s="1"/>
  <c r="DC22" i="6"/>
  <c r="DS22" i="6" s="1"/>
  <c r="DD22" i="6"/>
  <c r="DT22" i="6" s="1"/>
  <c r="DE22" i="6"/>
  <c r="DU22" i="6" s="1"/>
  <c r="DF22" i="6"/>
  <c r="DV22" i="6" s="1"/>
  <c r="CZ23" i="6"/>
  <c r="DP23" i="6" s="1"/>
  <c r="DA23" i="6"/>
  <c r="DQ23" i="6" s="1"/>
  <c r="DB23" i="6"/>
  <c r="DR23" i="6" s="1"/>
  <c r="DC23" i="6"/>
  <c r="DS23" i="6" s="1"/>
  <c r="DD23" i="6"/>
  <c r="DT23" i="6" s="1"/>
  <c r="DE23" i="6"/>
  <c r="DU23" i="6" s="1"/>
  <c r="DF23" i="6"/>
  <c r="DV23" i="6" s="1"/>
  <c r="CZ24" i="6"/>
  <c r="DP24" i="6" s="1"/>
  <c r="DA24" i="6"/>
  <c r="DQ24" i="6" s="1"/>
  <c r="DB24" i="6"/>
  <c r="DR24" i="6" s="1"/>
  <c r="DC24" i="6"/>
  <c r="DS24" i="6" s="1"/>
  <c r="DD24" i="6"/>
  <c r="DT24" i="6" s="1"/>
  <c r="DE24" i="6"/>
  <c r="DU24" i="6" s="1"/>
  <c r="DF24" i="6"/>
  <c r="DV24" i="6" s="1"/>
  <c r="CZ25" i="6"/>
  <c r="DP25" i="6" s="1"/>
  <c r="DA25" i="6"/>
  <c r="DQ25" i="6" s="1"/>
  <c r="DB25" i="6"/>
  <c r="DR25" i="6" s="1"/>
  <c r="DC25" i="6"/>
  <c r="DS25" i="6" s="1"/>
  <c r="DD25" i="6"/>
  <c r="DT25" i="6" s="1"/>
  <c r="DE25" i="6"/>
  <c r="DU25" i="6" s="1"/>
  <c r="DF25" i="6"/>
  <c r="DV25" i="6" s="1"/>
  <c r="CZ26" i="6"/>
  <c r="DP26" i="6" s="1"/>
  <c r="DA26" i="6"/>
  <c r="DQ26" i="6" s="1"/>
  <c r="DB26" i="6"/>
  <c r="DR26" i="6" s="1"/>
  <c r="DC26" i="6"/>
  <c r="DS26" i="6" s="1"/>
  <c r="DD26" i="6"/>
  <c r="DT26" i="6" s="1"/>
  <c r="DE26" i="6"/>
  <c r="DU26" i="6" s="1"/>
  <c r="DF26" i="6"/>
  <c r="DV26" i="6" s="1"/>
  <c r="CZ27" i="6"/>
  <c r="DP27" i="6" s="1"/>
  <c r="DA27" i="6"/>
  <c r="DQ27" i="6" s="1"/>
  <c r="DB27" i="6"/>
  <c r="DR27" i="6" s="1"/>
  <c r="DC27" i="6"/>
  <c r="DS27" i="6" s="1"/>
  <c r="DD27" i="6"/>
  <c r="DT27" i="6" s="1"/>
  <c r="DE27" i="6"/>
  <c r="DU27" i="6" s="1"/>
  <c r="DF27" i="6"/>
  <c r="DV27" i="6" s="1"/>
  <c r="CZ28" i="6"/>
  <c r="DP28" i="6" s="1"/>
  <c r="DA28" i="6"/>
  <c r="DQ28" i="6" s="1"/>
  <c r="DB28" i="6"/>
  <c r="DR28" i="6" s="1"/>
  <c r="DC28" i="6"/>
  <c r="DS28" i="6" s="1"/>
  <c r="DD28" i="6"/>
  <c r="DT28" i="6" s="1"/>
  <c r="DE28" i="6"/>
  <c r="DU28" i="6" s="1"/>
  <c r="DF28" i="6"/>
  <c r="DV28" i="6" s="1"/>
  <c r="CZ29" i="6"/>
  <c r="DP29" i="6" s="1"/>
  <c r="DA29" i="6"/>
  <c r="DQ29" i="6" s="1"/>
  <c r="DB29" i="6"/>
  <c r="DR29" i="6" s="1"/>
  <c r="DC29" i="6"/>
  <c r="DS29" i="6" s="1"/>
  <c r="DD29" i="6"/>
  <c r="DT29" i="6" s="1"/>
  <c r="DE29" i="6"/>
  <c r="DU29" i="6" s="1"/>
  <c r="DF29" i="6"/>
  <c r="DV29" i="6" s="1"/>
  <c r="CZ30" i="6"/>
  <c r="DP30" i="6" s="1"/>
  <c r="DA30" i="6"/>
  <c r="DQ30" i="6" s="1"/>
  <c r="DB30" i="6"/>
  <c r="DR30" i="6" s="1"/>
  <c r="DC30" i="6"/>
  <c r="DS30" i="6" s="1"/>
  <c r="DD30" i="6"/>
  <c r="DT30" i="6" s="1"/>
  <c r="DE30" i="6"/>
  <c r="DU30" i="6" s="1"/>
  <c r="DF30" i="6"/>
  <c r="DV30" i="6" s="1"/>
  <c r="CZ31" i="6"/>
  <c r="DP31" i="6" s="1"/>
  <c r="DA31" i="6"/>
  <c r="DQ31" i="6" s="1"/>
  <c r="DB31" i="6"/>
  <c r="DR31" i="6" s="1"/>
  <c r="DC31" i="6"/>
  <c r="DS31" i="6" s="1"/>
  <c r="DD31" i="6"/>
  <c r="DT31" i="6" s="1"/>
  <c r="DE31" i="6"/>
  <c r="DU31" i="6" s="1"/>
  <c r="DF31" i="6"/>
  <c r="DV31" i="6" s="1"/>
  <c r="CZ32" i="6"/>
  <c r="DP32" i="6" s="1"/>
  <c r="DA32" i="6"/>
  <c r="DQ32" i="6" s="1"/>
  <c r="DB32" i="6"/>
  <c r="DR32" i="6" s="1"/>
  <c r="DC32" i="6"/>
  <c r="DS32" i="6" s="1"/>
  <c r="DD32" i="6"/>
  <c r="DT32" i="6" s="1"/>
  <c r="DE32" i="6"/>
  <c r="DU32" i="6" s="1"/>
  <c r="DF32" i="6"/>
  <c r="DV32" i="6" s="1"/>
  <c r="CZ33" i="6"/>
  <c r="DP33" i="6" s="1"/>
  <c r="DA33" i="6"/>
  <c r="DQ33" i="6" s="1"/>
  <c r="DB33" i="6"/>
  <c r="DR33" i="6" s="1"/>
  <c r="DC33" i="6"/>
  <c r="DS33" i="6" s="1"/>
  <c r="DD33" i="6"/>
  <c r="DT33" i="6" s="1"/>
  <c r="DE33" i="6"/>
  <c r="DU33" i="6" s="1"/>
  <c r="DF33" i="6"/>
  <c r="DV33" i="6" s="1"/>
  <c r="CZ34" i="6"/>
  <c r="DP34" i="6" s="1"/>
  <c r="DA34" i="6"/>
  <c r="DQ34" i="6" s="1"/>
  <c r="DB34" i="6"/>
  <c r="DR34" i="6" s="1"/>
  <c r="DC34" i="6"/>
  <c r="DS34" i="6" s="1"/>
  <c r="DD34" i="6"/>
  <c r="DT34" i="6" s="1"/>
  <c r="DE34" i="6"/>
  <c r="DU34" i="6" s="1"/>
  <c r="DF34" i="6"/>
  <c r="DV34" i="6" s="1"/>
  <c r="CZ35" i="6"/>
  <c r="DP35" i="6" s="1"/>
  <c r="DA35" i="6"/>
  <c r="DQ35" i="6" s="1"/>
  <c r="DB35" i="6"/>
  <c r="DR35" i="6" s="1"/>
  <c r="DC35" i="6"/>
  <c r="DS35" i="6" s="1"/>
  <c r="DD35" i="6"/>
  <c r="DT35" i="6" s="1"/>
  <c r="DE35" i="6"/>
  <c r="DU35" i="6" s="1"/>
  <c r="DF35" i="6"/>
  <c r="DV35" i="6" s="1"/>
  <c r="CZ36" i="6"/>
  <c r="DP36" i="6" s="1"/>
  <c r="DA36" i="6"/>
  <c r="DQ36" i="6" s="1"/>
  <c r="DB36" i="6"/>
  <c r="DR36" i="6" s="1"/>
  <c r="DC36" i="6"/>
  <c r="DS36" i="6" s="1"/>
  <c r="DD36" i="6"/>
  <c r="DT36" i="6" s="1"/>
  <c r="DE36" i="6"/>
  <c r="DU36" i="6" s="1"/>
  <c r="DF36" i="6"/>
  <c r="DV36" i="6" s="1"/>
  <c r="CZ37" i="6"/>
  <c r="DP37" i="6" s="1"/>
  <c r="DA37" i="6"/>
  <c r="DQ37" i="6" s="1"/>
  <c r="DB37" i="6"/>
  <c r="DR37" i="6" s="1"/>
  <c r="DC37" i="6"/>
  <c r="DS37" i="6" s="1"/>
  <c r="DD37" i="6"/>
  <c r="DT37" i="6" s="1"/>
  <c r="DE37" i="6"/>
  <c r="DU37" i="6" s="1"/>
  <c r="DF37" i="6"/>
  <c r="DV37" i="6" s="1"/>
  <c r="CZ38" i="6"/>
  <c r="DP38" i="6" s="1"/>
  <c r="DA38" i="6"/>
  <c r="DQ38" i="6" s="1"/>
  <c r="DB38" i="6"/>
  <c r="DR38" i="6" s="1"/>
  <c r="DC38" i="6"/>
  <c r="DS38" i="6" s="1"/>
  <c r="DD38" i="6"/>
  <c r="DT38" i="6" s="1"/>
  <c r="DE38" i="6"/>
  <c r="DU38" i="6" s="1"/>
  <c r="DF38" i="6"/>
  <c r="DV38" i="6" s="1"/>
  <c r="CZ39" i="6"/>
  <c r="DP39" i="6" s="1"/>
  <c r="DA39" i="6"/>
  <c r="DQ39" i="6" s="1"/>
  <c r="DB39" i="6"/>
  <c r="DR39" i="6" s="1"/>
  <c r="DC39" i="6"/>
  <c r="DS39" i="6" s="1"/>
  <c r="DD39" i="6"/>
  <c r="DT39" i="6" s="1"/>
  <c r="DE39" i="6"/>
  <c r="DU39" i="6" s="1"/>
  <c r="DF39" i="6"/>
  <c r="DV39" i="6" s="1"/>
  <c r="CZ40" i="6"/>
  <c r="DP40" i="6" s="1"/>
  <c r="DA40" i="6"/>
  <c r="DQ40" i="6" s="1"/>
  <c r="DB40" i="6"/>
  <c r="DR40" i="6" s="1"/>
  <c r="DC40" i="6"/>
  <c r="DS40" i="6" s="1"/>
  <c r="DD40" i="6"/>
  <c r="DT40" i="6" s="1"/>
  <c r="DE40" i="6"/>
  <c r="DU40" i="6" s="1"/>
  <c r="DF40" i="6"/>
  <c r="DV40" i="6" s="1"/>
  <c r="CZ41" i="6"/>
  <c r="DP41" i="6" s="1"/>
  <c r="DA41" i="6"/>
  <c r="DQ41" i="6" s="1"/>
  <c r="DB41" i="6"/>
  <c r="DR41" i="6" s="1"/>
  <c r="DC41" i="6"/>
  <c r="DS41" i="6" s="1"/>
  <c r="DD41" i="6"/>
  <c r="DT41" i="6" s="1"/>
  <c r="DE41" i="6"/>
  <c r="DU41" i="6" s="1"/>
  <c r="DF41" i="6"/>
  <c r="DV41" i="6" s="1"/>
  <c r="CZ42" i="6"/>
  <c r="DP42" i="6" s="1"/>
  <c r="DA42" i="6"/>
  <c r="DQ42" i="6" s="1"/>
  <c r="DB42" i="6"/>
  <c r="DR42" i="6" s="1"/>
  <c r="DC42" i="6"/>
  <c r="DS42" i="6" s="1"/>
  <c r="DD42" i="6"/>
  <c r="DT42" i="6" s="1"/>
  <c r="DE42" i="6"/>
  <c r="DU42" i="6" s="1"/>
  <c r="DF42" i="6"/>
  <c r="DV42" i="6" s="1"/>
  <c r="CZ43" i="6"/>
  <c r="DP43" i="6" s="1"/>
  <c r="DA43" i="6"/>
  <c r="DQ43" i="6" s="1"/>
  <c r="DB43" i="6"/>
  <c r="DR43" i="6" s="1"/>
  <c r="DC43" i="6"/>
  <c r="DS43" i="6" s="1"/>
  <c r="DD43" i="6"/>
  <c r="DT43" i="6" s="1"/>
  <c r="DE43" i="6"/>
  <c r="DU43" i="6" s="1"/>
  <c r="DF43" i="6"/>
  <c r="DV43" i="6" s="1"/>
  <c r="CZ44" i="6"/>
  <c r="DP44" i="6" s="1"/>
  <c r="DA44" i="6"/>
  <c r="DQ44" i="6" s="1"/>
  <c r="DB44" i="6"/>
  <c r="DR44" i="6" s="1"/>
  <c r="DC44" i="6"/>
  <c r="DS44" i="6" s="1"/>
  <c r="DD44" i="6"/>
  <c r="DT44" i="6" s="1"/>
  <c r="DE44" i="6"/>
  <c r="DU44" i="6" s="1"/>
  <c r="DF44" i="6"/>
  <c r="DV44" i="6" s="1"/>
  <c r="CZ45" i="6"/>
  <c r="DP45" i="6" s="1"/>
  <c r="DA45" i="6"/>
  <c r="DQ45" i="6" s="1"/>
  <c r="DB45" i="6"/>
  <c r="DR45" i="6" s="1"/>
  <c r="DC45" i="6"/>
  <c r="DS45" i="6" s="1"/>
  <c r="DD45" i="6"/>
  <c r="DT45" i="6" s="1"/>
  <c r="DE45" i="6"/>
  <c r="DU45" i="6" s="1"/>
  <c r="DF45" i="6"/>
  <c r="DV45" i="6" s="1"/>
  <c r="CY46" i="6"/>
  <c r="DO46" i="6" s="1"/>
  <c r="CZ46" i="6"/>
  <c r="DP46" i="6"/>
  <c r="DA46" i="6"/>
  <c r="DQ46" i="6"/>
  <c r="DB46" i="6"/>
  <c r="DR46" i="6"/>
  <c r="DC46" i="6"/>
  <c r="DS46" i="6"/>
  <c r="DD46" i="6"/>
  <c r="DT46" i="6"/>
  <c r="DE46" i="6"/>
  <c r="DU46" i="6"/>
  <c r="DF46" i="6"/>
  <c r="DV46" i="6"/>
  <c r="CZ47" i="6"/>
  <c r="DP47" i="6"/>
  <c r="DA47" i="6"/>
  <c r="DQ47" i="6"/>
  <c r="DB47" i="6"/>
  <c r="DR47" i="6"/>
  <c r="DC47" i="6"/>
  <c r="DS47" i="6"/>
  <c r="DD47" i="6"/>
  <c r="DT47" i="6"/>
  <c r="DE47" i="6"/>
  <c r="DU47" i="6"/>
  <c r="DF47" i="6"/>
  <c r="DV47" i="6"/>
  <c r="CZ48" i="6"/>
  <c r="DP48" i="6"/>
  <c r="DA48" i="6"/>
  <c r="DQ48" i="6"/>
  <c r="DB48" i="6"/>
  <c r="DR48" i="6"/>
  <c r="DC48" i="6"/>
  <c r="DS48" i="6"/>
  <c r="DD48" i="6"/>
  <c r="DT48" i="6"/>
  <c r="DE48" i="6"/>
  <c r="DU48" i="6"/>
  <c r="DF48" i="6"/>
  <c r="DV48" i="6"/>
  <c r="CZ49" i="6"/>
  <c r="DP49" i="6"/>
  <c r="DA49" i="6"/>
  <c r="DQ49" i="6"/>
  <c r="DB49" i="6"/>
  <c r="DR49" i="6"/>
  <c r="DC49" i="6"/>
  <c r="DS49" i="6"/>
  <c r="DD49" i="6"/>
  <c r="DT49" i="6"/>
  <c r="DE49" i="6"/>
  <c r="DU49" i="6"/>
  <c r="DF49" i="6"/>
  <c r="DV49" i="6"/>
  <c r="CZ50" i="6"/>
  <c r="DP50" i="6"/>
  <c r="DA50" i="6"/>
  <c r="DQ50" i="6"/>
  <c r="DB50" i="6"/>
  <c r="DR50" i="6"/>
  <c r="DC50" i="6"/>
  <c r="DS50" i="6"/>
  <c r="DD50" i="6"/>
  <c r="DT50" i="6"/>
  <c r="DE50" i="6"/>
  <c r="DU50" i="6"/>
  <c r="DF50" i="6"/>
  <c r="DV50" i="6"/>
  <c r="CZ51" i="6"/>
  <c r="DP51" i="6"/>
  <c r="DA51" i="6"/>
  <c r="DQ51" i="6"/>
  <c r="DB51" i="6"/>
  <c r="DR51" i="6"/>
  <c r="DC51" i="6"/>
  <c r="DS51" i="6"/>
  <c r="DD51" i="6"/>
  <c r="DT51" i="6"/>
  <c r="DE51" i="6"/>
  <c r="DU51" i="6"/>
  <c r="DF51" i="6"/>
  <c r="DV51" i="6"/>
  <c r="CZ52" i="6"/>
  <c r="DP52" i="6"/>
  <c r="DA52" i="6"/>
  <c r="DQ52" i="6"/>
  <c r="DB52" i="6"/>
  <c r="DR52" i="6"/>
  <c r="DC52" i="6"/>
  <c r="DS52" i="6"/>
  <c r="DD52" i="6"/>
  <c r="DT52" i="6"/>
  <c r="DE52" i="6"/>
  <c r="DU52" i="6"/>
  <c r="DF52" i="6"/>
  <c r="DV52" i="6"/>
  <c r="CZ53" i="6"/>
  <c r="DP53" i="6"/>
  <c r="DA53" i="6"/>
  <c r="DQ53" i="6"/>
  <c r="DB53" i="6"/>
  <c r="DR53" i="6"/>
  <c r="DC53" i="6"/>
  <c r="DS53" i="6"/>
  <c r="DD53" i="6"/>
  <c r="DT53" i="6"/>
  <c r="DE53" i="6"/>
  <c r="DU53" i="6"/>
  <c r="DF53" i="6"/>
  <c r="DV53" i="6"/>
  <c r="CZ54" i="6"/>
  <c r="DP54" i="6" s="1"/>
  <c r="DA54" i="6"/>
  <c r="DQ54" i="6" s="1"/>
  <c r="DB54" i="6"/>
  <c r="DR54" i="6" s="1"/>
  <c r="DC54" i="6"/>
  <c r="DS54" i="6" s="1"/>
  <c r="DD54" i="6"/>
  <c r="DT54" i="6" s="1"/>
  <c r="DE54" i="6"/>
  <c r="DU54" i="6" s="1"/>
  <c r="DF54" i="6"/>
  <c r="DV54" i="6" s="1"/>
  <c r="CZ55" i="6"/>
  <c r="DP55" i="6" s="1"/>
  <c r="DA55" i="6"/>
  <c r="DQ55" i="6" s="1"/>
  <c r="DB55" i="6"/>
  <c r="DR55" i="6" s="1"/>
  <c r="DC55" i="6"/>
  <c r="DS55" i="6" s="1"/>
  <c r="DD55" i="6"/>
  <c r="DT55" i="6" s="1"/>
  <c r="DE55" i="6"/>
  <c r="DU55" i="6" s="1"/>
  <c r="DF55" i="6"/>
  <c r="DV55" i="6" s="1"/>
  <c r="CZ56" i="6"/>
  <c r="DP56" i="6" s="1"/>
  <c r="DA56" i="6"/>
  <c r="DQ56" i="6" s="1"/>
  <c r="DB56" i="6"/>
  <c r="DR56" i="6" s="1"/>
  <c r="DC56" i="6"/>
  <c r="DS56" i="6" s="1"/>
  <c r="DD56" i="6"/>
  <c r="DT56" i="6" s="1"/>
  <c r="DE56" i="6"/>
  <c r="DU56" i="6" s="1"/>
  <c r="DF56" i="6"/>
  <c r="DV56" i="6" s="1"/>
  <c r="CZ57" i="6"/>
  <c r="DP57" i="6" s="1"/>
  <c r="DA57" i="6"/>
  <c r="DQ57" i="6" s="1"/>
  <c r="DB57" i="6"/>
  <c r="DR57" i="6" s="1"/>
  <c r="DC57" i="6"/>
  <c r="DS57" i="6" s="1"/>
  <c r="DD57" i="6"/>
  <c r="DT57" i="6" s="1"/>
  <c r="DE57" i="6"/>
  <c r="DU57" i="6" s="1"/>
  <c r="DF57" i="6"/>
  <c r="DV57" i="6" s="1"/>
  <c r="CZ58" i="6"/>
  <c r="DP58" i="6" s="1"/>
  <c r="DA58" i="6"/>
  <c r="DQ58" i="6" s="1"/>
  <c r="DB58" i="6"/>
  <c r="DR58" i="6" s="1"/>
  <c r="DC58" i="6"/>
  <c r="DS58" i="6" s="1"/>
  <c r="DD58" i="6"/>
  <c r="DT58" i="6" s="1"/>
  <c r="DE58" i="6"/>
  <c r="DU58" i="6" s="1"/>
  <c r="DF58" i="6"/>
  <c r="DV58" i="6" s="1"/>
  <c r="CZ59" i="6"/>
  <c r="DP59" i="6" s="1"/>
  <c r="DA59" i="6"/>
  <c r="DQ59" i="6" s="1"/>
  <c r="DB59" i="6"/>
  <c r="DR59" i="6" s="1"/>
  <c r="DC59" i="6"/>
  <c r="DS59" i="6" s="1"/>
  <c r="DD59" i="6"/>
  <c r="DT59" i="6" s="1"/>
  <c r="DE59" i="6"/>
  <c r="DU59" i="6" s="1"/>
  <c r="DF59" i="6"/>
  <c r="DV59" i="6" s="1"/>
  <c r="DH12" i="6"/>
  <c r="DH13" i="6"/>
  <c r="DI13" i="6"/>
  <c r="DH15" i="6"/>
  <c r="DH16" i="6"/>
  <c r="DH17" i="6"/>
  <c r="DI17" i="6"/>
  <c r="DH19" i="6"/>
  <c r="DH20" i="6"/>
  <c r="DH21" i="6"/>
  <c r="DI21" i="6"/>
  <c r="DH23" i="6"/>
  <c r="DH24" i="6"/>
  <c r="DH25" i="6"/>
  <c r="DI25" i="6"/>
  <c r="DH27" i="6"/>
  <c r="DH28" i="6"/>
  <c r="DH29" i="6"/>
  <c r="DI29" i="6"/>
  <c r="DH31" i="6"/>
  <c r="DH32" i="6"/>
  <c r="DH33" i="6"/>
  <c r="DI33" i="6"/>
  <c r="DI34" i="6"/>
  <c r="DH35" i="6"/>
  <c r="DI36" i="6"/>
  <c r="DH37" i="6"/>
  <c r="DI37" i="6"/>
  <c r="DH39" i="6"/>
  <c r="DI40" i="6"/>
  <c r="DH41" i="6"/>
  <c r="DI41" i="6"/>
  <c r="DH43" i="6"/>
  <c r="DH44" i="6"/>
  <c r="DI44" i="6"/>
  <c r="DH45" i="6"/>
  <c r="DH46" i="6"/>
  <c r="DI46" i="6"/>
  <c r="DH47" i="6"/>
  <c r="DI47" i="6"/>
  <c r="DH48" i="6"/>
  <c r="DI48" i="6"/>
  <c r="DH49" i="6"/>
  <c r="DI49" i="6"/>
  <c r="DH50" i="6"/>
  <c r="DI50" i="6"/>
  <c r="DH51" i="6"/>
  <c r="DI51" i="6"/>
  <c r="DH52" i="6"/>
  <c r="DI52" i="6"/>
  <c r="DH53" i="6"/>
  <c r="DI53" i="6"/>
  <c r="DH54" i="6"/>
  <c r="C70" i="13"/>
  <c r="C69" i="13"/>
  <c r="C66" i="13"/>
  <c r="T447" i="6" s="1"/>
  <c r="C64" i="13"/>
  <c r="C65" i="13" s="1"/>
  <c r="C62" i="13"/>
  <c r="T434" i="6" s="1"/>
  <c r="C60" i="13"/>
  <c r="C61" i="13" s="1"/>
  <c r="C58" i="13"/>
  <c r="T398" i="6" s="1"/>
  <c r="C56" i="13"/>
  <c r="C54" i="13"/>
  <c r="C52" i="13"/>
  <c r="C50" i="13"/>
  <c r="C48" i="13"/>
  <c r="X117" i="6"/>
  <c r="C45" i="13" s="1"/>
  <c r="C41" i="13"/>
  <c r="C40" i="13"/>
  <c r="C39" i="13"/>
  <c r="P29" i="3"/>
  <c r="C37" i="13"/>
  <c r="C36" i="13"/>
  <c r="C35" i="13"/>
  <c r="C31" i="13"/>
  <c r="C30" i="13"/>
  <c r="C29" i="13"/>
  <c r="C28" i="13"/>
  <c r="C27" i="13"/>
  <c r="C26" i="13"/>
  <c r="C25" i="13"/>
  <c r="C24" i="13"/>
  <c r="C23" i="13"/>
  <c r="C22" i="13"/>
  <c r="C21" i="13"/>
  <c r="C20" i="13"/>
  <c r="C17" i="13"/>
  <c r="C16" i="13"/>
  <c r="C15" i="13"/>
  <c r="B15" i="13"/>
  <c r="C14" i="13"/>
  <c r="B14" i="13"/>
  <c r="C13" i="13"/>
  <c r="C12" i="13"/>
  <c r="C11" i="13"/>
  <c r="B11" i="13"/>
  <c r="C10" i="13"/>
  <c r="C9" i="13"/>
  <c r="C8" i="13"/>
  <c r="C7" i="13"/>
  <c r="P152" i="12"/>
  <c r="O7" i="12"/>
  <c r="R138" i="8"/>
  <c r="R137" i="8"/>
  <c r="R136" i="8"/>
  <c r="R135" i="8"/>
  <c r="R134" i="8"/>
  <c r="R127" i="8"/>
  <c r="R125" i="8"/>
  <c r="R124" i="8"/>
  <c r="R123" i="8"/>
  <c r="R122" i="8"/>
  <c r="R121" i="8"/>
  <c r="R120" i="8"/>
  <c r="R113" i="8"/>
  <c r="R112" i="8"/>
  <c r="R111" i="8"/>
  <c r="R110" i="8"/>
  <c r="R109" i="8"/>
  <c r="R108" i="8"/>
  <c r="R107" i="8"/>
  <c r="R106" i="8"/>
  <c r="R105" i="8"/>
  <c r="R104" i="8"/>
  <c r="R103" i="8"/>
  <c r="R102" i="8"/>
  <c r="R101" i="8"/>
  <c r="R100" i="8"/>
  <c r="R99" i="8"/>
  <c r="AH91" i="8"/>
  <c r="AH90" i="8"/>
  <c r="AH89" i="8"/>
  <c r="AH88" i="8"/>
  <c r="AH87" i="8"/>
  <c r="AH86" i="8"/>
  <c r="AH85" i="8"/>
  <c r="AH84" i="8"/>
  <c r="AH83" i="8"/>
  <c r="AH82" i="8"/>
  <c r="AH81" i="8"/>
  <c r="AH80" i="8"/>
  <c r="AH79" i="8"/>
  <c r="AH78" i="8"/>
  <c r="AH77" i="8"/>
  <c r="AH76" i="8"/>
  <c r="AH75" i="8"/>
  <c r="AH74" i="8"/>
  <c r="AH73" i="8"/>
  <c r="AH72" i="8"/>
  <c r="AH71" i="8"/>
  <c r="AH70" i="8"/>
  <c r="AH69" i="8"/>
  <c r="AH68" i="8"/>
  <c r="AH67" i="8"/>
  <c r="AH66" i="8"/>
  <c r="AH65" i="8"/>
  <c r="AH64" i="8"/>
  <c r="AH63" i="8"/>
  <c r="AH62" i="8"/>
  <c r="BY236" i="7"/>
  <c r="BY235" i="7"/>
  <c r="BY234" i="7"/>
  <c r="BY233" i="7"/>
  <c r="BY232" i="7"/>
  <c r="BY231" i="7"/>
  <c r="BY230" i="7"/>
  <c r="BY229" i="7"/>
  <c r="BY228" i="7"/>
  <c r="BY227" i="7"/>
  <c r="BY226" i="7"/>
  <c r="BY225" i="7"/>
  <c r="BY224" i="7"/>
  <c r="BY223" i="7"/>
  <c r="BY222" i="7"/>
  <c r="BY221" i="7"/>
  <c r="BY220" i="7"/>
  <c r="BY219" i="7"/>
  <c r="BY218" i="7"/>
  <c r="BY217" i="7"/>
  <c r="BY216" i="7"/>
  <c r="BY215" i="7"/>
  <c r="BY214" i="7"/>
  <c r="BY213" i="7"/>
  <c r="BY212" i="7"/>
  <c r="BY211" i="7"/>
  <c r="BY210" i="7"/>
  <c r="BY209" i="7"/>
  <c r="BY208" i="7"/>
  <c r="BY207" i="7"/>
  <c r="BY206" i="7"/>
  <c r="BY205" i="7"/>
  <c r="BY204" i="7"/>
  <c r="BY203" i="7"/>
  <c r="BY202" i="7"/>
  <c r="BY201" i="7"/>
  <c r="BY200" i="7"/>
  <c r="BY199" i="7"/>
  <c r="BY198" i="7"/>
  <c r="BY197" i="7"/>
  <c r="BY196" i="7"/>
  <c r="BY195" i="7"/>
  <c r="BY194" i="7"/>
  <c r="BY193" i="7"/>
  <c r="BY192" i="7"/>
  <c r="BY191" i="7"/>
  <c r="BY190" i="7"/>
  <c r="BY189" i="7"/>
  <c r="BY188" i="7"/>
  <c r="BY187" i="7"/>
  <c r="BR175" i="7"/>
  <c r="B175" i="7"/>
  <c r="BR174" i="7"/>
  <c r="B174" i="7"/>
  <c r="BR173" i="7"/>
  <c r="B173" i="7"/>
  <c r="BR172" i="7"/>
  <c r="B172" i="7"/>
  <c r="BR171" i="7"/>
  <c r="B171" i="7"/>
  <c r="BR170" i="7"/>
  <c r="B170" i="7"/>
  <c r="BR169" i="7"/>
  <c r="B169" i="7"/>
  <c r="BR168" i="7"/>
  <c r="B168" i="7"/>
  <c r="BR167" i="7"/>
  <c r="B167" i="7"/>
  <c r="BR166" i="7"/>
  <c r="B166" i="7"/>
  <c r="BR165" i="7"/>
  <c r="B165" i="7"/>
  <c r="BR164" i="7"/>
  <c r="B164" i="7"/>
  <c r="BR163" i="7"/>
  <c r="B163" i="7"/>
  <c r="BR162" i="7"/>
  <c r="B162" i="7"/>
  <c r="BR161" i="7"/>
  <c r="B161" i="7"/>
  <c r="BR160" i="7"/>
  <c r="B160" i="7"/>
  <c r="BR159" i="7"/>
  <c r="B159" i="7"/>
  <c r="BR158" i="7"/>
  <c r="B158" i="7"/>
  <c r="BR157" i="7"/>
  <c r="B157" i="7"/>
  <c r="BR156" i="7"/>
  <c r="B156" i="7"/>
  <c r="BR155" i="7"/>
  <c r="B155" i="7"/>
  <c r="BR154" i="7"/>
  <c r="B154" i="7"/>
  <c r="BR153" i="7"/>
  <c r="B153" i="7"/>
  <c r="BR152" i="7"/>
  <c r="B152" i="7"/>
  <c r="BR151" i="7"/>
  <c r="B151" i="7"/>
  <c r="BR150" i="7"/>
  <c r="B150" i="7"/>
  <c r="BR149" i="7"/>
  <c r="B149" i="7"/>
  <c r="BR148" i="7"/>
  <c r="B148" i="7"/>
  <c r="BR147" i="7"/>
  <c r="B147" i="7"/>
  <c r="BR146" i="7"/>
  <c r="B146" i="7"/>
  <c r="BR145" i="7"/>
  <c r="B145" i="7"/>
  <c r="BR144" i="7"/>
  <c r="B144" i="7"/>
  <c r="BR143" i="7"/>
  <c r="B143" i="7"/>
  <c r="BR142" i="7"/>
  <c r="B142" i="7"/>
  <c r="BR141" i="7"/>
  <c r="B141" i="7"/>
  <c r="BR140" i="7"/>
  <c r="B140" i="7"/>
  <c r="BR139" i="7"/>
  <c r="B139" i="7"/>
  <c r="BR138" i="7"/>
  <c r="B138" i="7"/>
  <c r="BR137" i="7"/>
  <c r="B137" i="7"/>
  <c r="BR136" i="7"/>
  <c r="B136" i="7"/>
  <c r="BR135" i="7"/>
  <c r="B135" i="7"/>
  <c r="BR134" i="7"/>
  <c r="B134" i="7"/>
  <c r="BR133" i="7"/>
  <c r="B133" i="7"/>
  <c r="BR132" i="7"/>
  <c r="B132" i="7"/>
  <c r="BR131" i="7"/>
  <c r="B131" i="7"/>
  <c r="BR130" i="7"/>
  <c r="B130" i="7"/>
  <c r="BR129" i="7"/>
  <c r="B129" i="7"/>
  <c r="BR128" i="7"/>
  <c r="B128" i="7"/>
  <c r="BR127" i="7"/>
  <c r="B127" i="7"/>
  <c r="BR126" i="7"/>
  <c r="B126" i="7"/>
  <c r="CQ117" i="7"/>
  <c r="T117" i="7"/>
  <c r="BY59" i="7"/>
  <c r="BY116" i="7" s="1"/>
  <c r="CQ116" i="7" s="1"/>
  <c r="AI116" i="7"/>
  <c r="B116" i="7"/>
  <c r="T116" i="7" s="1"/>
  <c r="BY58" i="7"/>
  <c r="BY115" i="7" s="1"/>
  <c r="CQ115" i="7" s="1"/>
  <c r="AI115" i="7"/>
  <c r="B115" i="7"/>
  <c r="T115" i="7" s="1"/>
  <c r="BY57" i="7"/>
  <c r="BY114" i="7" s="1"/>
  <c r="CQ114" i="7" s="1"/>
  <c r="AI114" i="7"/>
  <c r="B114" i="7"/>
  <c r="T114" i="7" s="1"/>
  <c r="BY56" i="7"/>
  <c r="BY113" i="7" s="1"/>
  <c r="CQ113" i="7" s="1"/>
  <c r="AI113" i="7"/>
  <c r="B113" i="7"/>
  <c r="T113" i="7" s="1"/>
  <c r="BY55" i="7"/>
  <c r="BY112" i="7" s="1"/>
  <c r="CQ112" i="7" s="1"/>
  <c r="AI112" i="7"/>
  <c r="B112" i="7"/>
  <c r="T112" i="7" s="1"/>
  <c r="BY54" i="7"/>
  <c r="BY111" i="7" s="1"/>
  <c r="CQ111" i="7" s="1"/>
  <c r="AI111" i="7"/>
  <c r="B111" i="7"/>
  <c r="T111" i="7" s="1"/>
  <c r="BY53" i="7"/>
  <c r="BY110" i="7" s="1"/>
  <c r="CQ110" i="7" s="1"/>
  <c r="AI110" i="7"/>
  <c r="B110" i="7"/>
  <c r="T110" i="7" s="1"/>
  <c r="BY52" i="7"/>
  <c r="BY109" i="7" s="1"/>
  <c r="CQ109" i="7" s="1"/>
  <c r="AI109" i="7"/>
  <c r="B109" i="7"/>
  <c r="T109" i="7" s="1"/>
  <c r="BY51" i="7"/>
  <c r="BY108" i="7" s="1"/>
  <c r="CQ108" i="7" s="1"/>
  <c r="AI108" i="7"/>
  <c r="B108" i="7"/>
  <c r="T108" i="7" s="1"/>
  <c r="BY50" i="7"/>
  <c r="BY107" i="7" s="1"/>
  <c r="CQ107" i="7" s="1"/>
  <c r="AI107" i="7"/>
  <c r="B107" i="7"/>
  <c r="T107" i="7" s="1"/>
  <c r="BY49" i="7"/>
  <c r="BY106" i="7" s="1"/>
  <c r="CQ106" i="7" s="1"/>
  <c r="AI106" i="7"/>
  <c r="B106" i="7"/>
  <c r="T106" i="7" s="1"/>
  <c r="BY48" i="7"/>
  <c r="BY105" i="7" s="1"/>
  <c r="CQ105" i="7" s="1"/>
  <c r="AI105" i="7"/>
  <c r="B105" i="7"/>
  <c r="T105" i="7" s="1"/>
  <c r="BY47" i="7"/>
  <c r="BY104" i="7" s="1"/>
  <c r="CQ104" i="7" s="1"/>
  <c r="AI104" i="7"/>
  <c r="B104" i="7"/>
  <c r="T104" i="7" s="1"/>
  <c r="BY46" i="7"/>
  <c r="BY103" i="7" s="1"/>
  <c r="CQ103" i="7" s="1"/>
  <c r="AI103" i="7"/>
  <c r="B103" i="7"/>
  <c r="T103" i="7" s="1"/>
  <c r="BY45" i="7"/>
  <c r="BY102" i="7" s="1"/>
  <c r="CQ102" i="7" s="1"/>
  <c r="AI102" i="7"/>
  <c r="B102" i="7"/>
  <c r="T102" i="7" s="1"/>
  <c r="BY44" i="7"/>
  <c r="BY101" i="7" s="1"/>
  <c r="CQ101" i="7" s="1"/>
  <c r="AI101" i="7"/>
  <c r="B101" i="7"/>
  <c r="T101" i="7" s="1"/>
  <c r="BY43" i="7"/>
  <c r="BY100" i="7" s="1"/>
  <c r="CQ100" i="7" s="1"/>
  <c r="AI100" i="7"/>
  <c r="B100" i="7"/>
  <c r="T100" i="7" s="1"/>
  <c r="BY42" i="7"/>
  <c r="BY99" i="7" s="1"/>
  <c r="CQ99" i="7" s="1"/>
  <c r="AI99" i="7"/>
  <c r="B99" i="7"/>
  <c r="T99" i="7" s="1"/>
  <c r="BY41" i="7"/>
  <c r="BY98" i="7" s="1"/>
  <c r="CQ98" i="7" s="1"/>
  <c r="AI98" i="7"/>
  <c r="B98" i="7"/>
  <c r="T98" i="7" s="1"/>
  <c r="BY40" i="7"/>
  <c r="BY97" i="7" s="1"/>
  <c r="CQ97" i="7" s="1"/>
  <c r="AI97" i="7"/>
  <c r="B97" i="7"/>
  <c r="T97" i="7" s="1"/>
  <c r="BY39" i="7"/>
  <c r="BY96" i="7" s="1"/>
  <c r="CQ96" i="7" s="1"/>
  <c r="AI96" i="7"/>
  <c r="B96" i="7"/>
  <c r="T96" i="7" s="1"/>
  <c r="BY38" i="7"/>
  <c r="BY95" i="7" s="1"/>
  <c r="CQ95" i="7" s="1"/>
  <c r="AI95" i="7"/>
  <c r="B95" i="7"/>
  <c r="T95" i="7" s="1"/>
  <c r="BY37" i="7"/>
  <c r="BY94" i="7" s="1"/>
  <c r="CQ94" i="7" s="1"/>
  <c r="AI94" i="7"/>
  <c r="B94" i="7"/>
  <c r="T94" i="7" s="1"/>
  <c r="BY36" i="7"/>
  <c r="BY93" i="7" s="1"/>
  <c r="CQ93" i="7" s="1"/>
  <c r="AI93" i="7"/>
  <c r="B93" i="7"/>
  <c r="T93" i="7" s="1"/>
  <c r="BY35" i="7"/>
  <c r="BY92" i="7" s="1"/>
  <c r="CQ92" i="7" s="1"/>
  <c r="AI92" i="7"/>
  <c r="B92" i="7"/>
  <c r="T92" i="7" s="1"/>
  <c r="BY34" i="7"/>
  <c r="BY91" i="7" s="1"/>
  <c r="CQ91" i="7" s="1"/>
  <c r="AI91" i="7"/>
  <c r="B91" i="7"/>
  <c r="T91" i="7" s="1"/>
  <c r="BY33" i="7"/>
  <c r="BY90" i="7" s="1"/>
  <c r="CQ90" i="7" s="1"/>
  <c r="AI90" i="7"/>
  <c r="B90" i="7"/>
  <c r="T90" i="7" s="1"/>
  <c r="BY32" i="7"/>
  <c r="BY89" i="7" s="1"/>
  <c r="CQ89" i="7" s="1"/>
  <c r="AI89" i="7"/>
  <c r="B89" i="7"/>
  <c r="T89" i="7" s="1"/>
  <c r="BY31" i="7"/>
  <c r="BY88" i="7" s="1"/>
  <c r="CQ88" i="7" s="1"/>
  <c r="AI88" i="7"/>
  <c r="B88" i="7"/>
  <c r="T88" i="7" s="1"/>
  <c r="BY30" i="7"/>
  <c r="BY87" i="7" s="1"/>
  <c r="CQ87" i="7" s="1"/>
  <c r="AI87" i="7"/>
  <c r="B87" i="7"/>
  <c r="T87" i="7" s="1"/>
  <c r="BY29" i="7"/>
  <c r="BY86" i="7" s="1"/>
  <c r="CQ86" i="7" s="1"/>
  <c r="AI86" i="7"/>
  <c r="B86" i="7"/>
  <c r="T86" i="7" s="1"/>
  <c r="BY28" i="7"/>
  <c r="BY85" i="7" s="1"/>
  <c r="CQ85" i="7" s="1"/>
  <c r="AI85" i="7"/>
  <c r="B85" i="7"/>
  <c r="T85" i="7" s="1"/>
  <c r="BY27" i="7"/>
  <c r="BY84" i="7" s="1"/>
  <c r="CQ84" i="7" s="1"/>
  <c r="AI84" i="7"/>
  <c r="B84" i="7"/>
  <c r="T84" i="7" s="1"/>
  <c r="BY26" i="7"/>
  <c r="BY83" i="7" s="1"/>
  <c r="CQ83" i="7" s="1"/>
  <c r="AI83" i="7"/>
  <c r="B83" i="7"/>
  <c r="T83" i="7" s="1"/>
  <c r="BY25" i="7"/>
  <c r="BY82" i="7" s="1"/>
  <c r="CQ82" i="7" s="1"/>
  <c r="AI82" i="7"/>
  <c r="B82" i="7"/>
  <c r="T82" i="7" s="1"/>
  <c r="BY24" i="7"/>
  <c r="BY81" i="7" s="1"/>
  <c r="CQ81" i="7" s="1"/>
  <c r="AI81" i="7"/>
  <c r="B81" i="7"/>
  <c r="T81" i="7" s="1"/>
  <c r="BY23" i="7"/>
  <c r="BY80" i="7" s="1"/>
  <c r="CQ80" i="7" s="1"/>
  <c r="AI80" i="7"/>
  <c r="B80" i="7"/>
  <c r="T80" i="7" s="1"/>
  <c r="BY22" i="7"/>
  <c r="BY79" i="7" s="1"/>
  <c r="CQ79" i="7" s="1"/>
  <c r="AI79" i="7"/>
  <c r="B79" i="7"/>
  <c r="T79" i="7" s="1"/>
  <c r="BY21" i="7"/>
  <c r="BY78" i="7" s="1"/>
  <c r="CQ78" i="7" s="1"/>
  <c r="AI78" i="7"/>
  <c r="B78" i="7"/>
  <c r="T78" i="7" s="1"/>
  <c r="BY20" i="7"/>
  <c r="BY77" i="7" s="1"/>
  <c r="CQ77" i="7" s="1"/>
  <c r="AI77" i="7"/>
  <c r="B77" i="7"/>
  <c r="T77" i="7" s="1"/>
  <c r="BY19" i="7"/>
  <c r="BY76" i="7" s="1"/>
  <c r="CQ76" i="7" s="1"/>
  <c r="AI76" i="7"/>
  <c r="B76" i="7"/>
  <c r="T76" i="7" s="1"/>
  <c r="BY18" i="7"/>
  <c r="BY75" i="7" s="1"/>
  <c r="CQ75" i="7" s="1"/>
  <c r="AI75" i="7"/>
  <c r="B75" i="7"/>
  <c r="T75" i="7" s="1"/>
  <c r="BY17" i="7"/>
  <c r="BY74" i="7" s="1"/>
  <c r="CQ74" i="7" s="1"/>
  <c r="AI74" i="7"/>
  <c r="B74" i="7"/>
  <c r="T74" i="7" s="1"/>
  <c r="BY16" i="7"/>
  <c r="BY73" i="7" s="1"/>
  <c r="CQ73" i="7" s="1"/>
  <c r="AI73" i="7"/>
  <c r="B73" i="7"/>
  <c r="T73" i="7" s="1"/>
  <c r="BY15" i="7"/>
  <c r="BY72" i="7" s="1"/>
  <c r="CQ72" i="7" s="1"/>
  <c r="AI72" i="7"/>
  <c r="B72" i="7"/>
  <c r="T72" i="7" s="1"/>
  <c r="BY14" i="7"/>
  <c r="BY71" i="7" s="1"/>
  <c r="CQ71" i="7" s="1"/>
  <c r="AI71" i="7"/>
  <c r="B71" i="7"/>
  <c r="T71" i="7" s="1"/>
  <c r="BY13" i="7"/>
  <c r="BY70" i="7" s="1"/>
  <c r="CQ70" i="7" s="1"/>
  <c r="AI70" i="7"/>
  <c r="B70" i="7"/>
  <c r="T70" i="7" s="1"/>
  <c r="BY12" i="7"/>
  <c r="BY69" i="7" s="1"/>
  <c r="CQ69" i="7" s="1"/>
  <c r="AI69" i="7"/>
  <c r="B69" i="7"/>
  <c r="T69" i="7" s="1"/>
  <c r="BY11" i="7"/>
  <c r="BY68" i="7" s="1"/>
  <c r="CQ68" i="7" s="1"/>
  <c r="AI68" i="7"/>
  <c r="B68" i="7"/>
  <c r="T68" i="7" s="1"/>
  <c r="BY10" i="7"/>
  <c r="BY67" i="7" s="1"/>
  <c r="CQ67" i="7" s="1"/>
  <c r="AI67" i="7"/>
  <c r="B67" i="7"/>
  <c r="T67" i="7" s="1"/>
  <c r="DN9" i="7"/>
  <c r="DM9" i="7"/>
  <c r="DL9" i="7"/>
  <c r="DK9" i="7"/>
  <c r="DJ9" i="7"/>
  <c r="DI9" i="7"/>
  <c r="DH9" i="7"/>
  <c r="DG9" i="7"/>
  <c r="W461" i="6"/>
  <c r="CG233" i="6"/>
  <c r="CG232" i="6"/>
  <c r="CG231" i="6"/>
  <c r="CG230" i="6"/>
  <c r="CG229" i="6"/>
  <c r="CG228" i="6"/>
  <c r="CG227" i="6"/>
  <c r="CG226" i="6"/>
  <c r="CG225" i="6"/>
  <c r="CG224" i="6"/>
  <c r="CG223" i="6"/>
  <c r="CG222" i="6"/>
  <c r="CG221" i="6"/>
  <c r="CG220" i="6"/>
  <c r="CG219" i="6"/>
  <c r="CG218" i="6"/>
  <c r="CG217" i="6"/>
  <c r="CG216" i="6"/>
  <c r="CG215" i="6"/>
  <c r="CG214" i="6"/>
  <c r="CG213" i="6"/>
  <c r="CG212" i="6"/>
  <c r="CG211" i="6"/>
  <c r="CG210" i="6"/>
  <c r="CG209" i="6"/>
  <c r="CG208" i="6"/>
  <c r="CG207" i="6"/>
  <c r="CG206" i="6"/>
  <c r="CG205" i="6"/>
  <c r="CG204" i="6"/>
  <c r="CG203" i="6"/>
  <c r="CG202" i="6"/>
  <c r="CG201" i="6"/>
  <c r="CG200" i="6"/>
  <c r="CG199" i="6"/>
  <c r="CG198" i="6"/>
  <c r="CG197" i="6"/>
  <c r="CG196" i="6"/>
  <c r="CG195" i="6"/>
  <c r="CG194" i="6"/>
  <c r="CG193" i="6"/>
  <c r="CG192" i="6"/>
  <c r="CG191" i="6"/>
  <c r="CG190" i="6"/>
  <c r="CG189" i="6"/>
  <c r="CG188" i="6"/>
  <c r="CG187" i="6"/>
  <c r="CG186" i="6"/>
  <c r="CG185" i="6"/>
  <c r="CG184" i="6"/>
  <c r="BR174" i="6"/>
  <c r="B174" i="6"/>
  <c r="BR173" i="6"/>
  <c r="B173" i="6"/>
  <c r="BR172" i="6"/>
  <c r="B172" i="6"/>
  <c r="BR171" i="6"/>
  <c r="B171" i="6"/>
  <c r="BR170" i="6"/>
  <c r="B170" i="6"/>
  <c r="BR169" i="6"/>
  <c r="B169" i="6"/>
  <c r="BR168" i="6"/>
  <c r="B168" i="6"/>
  <c r="BR167" i="6"/>
  <c r="B167" i="6"/>
  <c r="BR166" i="6"/>
  <c r="B166" i="6"/>
  <c r="BR165" i="6"/>
  <c r="B165" i="6"/>
  <c r="BR164" i="6"/>
  <c r="B164" i="6"/>
  <c r="BR163" i="6"/>
  <c r="B163" i="6"/>
  <c r="BR162" i="6"/>
  <c r="B162" i="6"/>
  <c r="BR161" i="6"/>
  <c r="B161" i="6"/>
  <c r="BR160" i="6"/>
  <c r="B160" i="6"/>
  <c r="BR159" i="6"/>
  <c r="B159" i="6"/>
  <c r="BR158" i="6"/>
  <c r="B158" i="6"/>
  <c r="BR157" i="6"/>
  <c r="B157" i="6"/>
  <c r="BR156" i="6"/>
  <c r="B156" i="6"/>
  <c r="BR155" i="6"/>
  <c r="B155" i="6"/>
  <c r="BR154" i="6"/>
  <c r="B154" i="6"/>
  <c r="BR153" i="6"/>
  <c r="B153" i="6"/>
  <c r="BR152" i="6"/>
  <c r="B152" i="6"/>
  <c r="BR151" i="6"/>
  <c r="B151" i="6"/>
  <c r="BR150" i="6"/>
  <c r="B150" i="6"/>
  <c r="BR149" i="6"/>
  <c r="B149" i="6"/>
  <c r="BR148" i="6"/>
  <c r="B148" i="6"/>
  <c r="BR147" i="6"/>
  <c r="B147" i="6"/>
  <c r="BR146" i="6"/>
  <c r="B146" i="6"/>
  <c r="BR145" i="6"/>
  <c r="B145" i="6"/>
  <c r="BR144" i="6"/>
  <c r="B144" i="6"/>
  <c r="BR143" i="6"/>
  <c r="B143" i="6"/>
  <c r="BR142" i="6"/>
  <c r="B142" i="6"/>
  <c r="BR141" i="6"/>
  <c r="B141" i="6"/>
  <c r="BR140" i="6"/>
  <c r="B140" i="6"/>
  <c r="BR139" i="6"/>
  <c r="B139" i="6"/>
  <c r="BR138" i="6"/>
  <c r="B138" i="6"/>
  <c r="BR137" i="6"/>
  <c r="B137" i="6"/>
  <c r="BR136" i="6"/>
  <c r="B136" i="6"/>
  <c r="BR135" i="6"/>
  <c r="B135" i="6"/>
  <c r="BR134" i="6"/>
  <c r="B134" i="6"/>
  <c r="BR133" i="6"/>
  <c r="B133" i="6"/>
  <c r="BR132" i="6"/>
  <c r="B132" i="6"/>
  <c r="BR131" i="6"/>
  <c r="B131" i="6"/>
  <c r="BR130" i="6"/>
  <c r="B130" i="6"/>
  <c r="BR129" i="6"/>
  <c r="B129" i="6"/>
  <c r="BR128" i="6"/>
  <c r="B128" i="6"/>
  <c r="BR127" i="6"/>
  <c r="B127" i="6"/>
  <c r="BR126" i="6"/>
  <c r="B126" i="6"/>
  <c r="BR125" i="6"/>
  <c r="B125" i="6"/>
  <c r="CY117" i="6"/>
  <c r="T117" i="6"/>
  <c r="CG59" i="6"/>
  <c r="CG116" i="6" s="1"/>
  <c r="CY116" i="6" s="1"/>
  <c r="AL116" i="6"/>
  <c r="B116" i="6"/>
  <c r="T116" i="6" s="1"/>
  <c r="CG58" i="6"/>
  <c r="CG115" i="6" s="1"/>
  <c r="CY115" i="6" s="1"/>
  <c r="AL115" i="6"/>
  <c r="B115" i="6"/>
  <c r="T115" i="6" s="1"/>
  <c r="CG57" i="6"/>
  <c r="CG114" i="6" s="1"/>
  <c r="CY114" i="6" s="1"/>
  <c r="AL114" i="6"/>
  <c r="B114" i="6"/>
  <c r="T114" i="6" s="1"/>
  <c r="CG56" i="6"/>
  <c r="CG113" i="6" s="1"/>
  <c r="CY113" i="6" s="1"/>
  <c r="AL113" i="6"/>
  <c r="B113" i="6"/>
  <c r="T113" i="6" s="1"/>
  <c r="CG55" i="6"/>
  <c r="CG112" i="6" s="1"/>
  <c r="CY112" i="6" s="1"/>
  <c r="AL112" i="6"/>
  <c r="B112" i="6"/>
  <c r="T112" i="6" s="1"/>
  <c r="CG54" i="6"/>
  <c r="CG111" i="6" s="1"/>
  <c r="CY111" i="6" s="1"/>
  <c r="AL111" i="6"/>
  <c r="B111" i="6"/>
  <c r="T111" i="6" s="1"/>
  <c r="CG53" i="6"/>
  <c r="CG110" i="6" s="1"/>
  <c r="CY110" i="6" s="1"/>
  <c r="AL110" i="6"/>
  <c r="B110" i="6"/>
  <c r="T110" i="6" s="1"/>
  <c r="CG52" i="6"/>
  <c r="CG109" i="6" s="1"/>
  <c r="CY109" i="6" s="1"/>
  <c r="AL109" i="6"/>
  <c r="B109" i="6"/>
  <c r="T109" i="6" s="1"/>
  <c r="CG51" i="6"/>
  <c r="CG108" i="6" s="1"/>
  <c r="CY108" i="6" s="1"/>
  <c r="AL108" i="6"/>
  <c r="B108" i="6"/>
  <c r="T108" i="6" s="1"/>
  <c r="CG50" i="6"/>
  <c r="CG107" i="6" s="1"/>
  <c r="CY107" i="6" s="1"/>
  <c r="AL107" i="6"/>
  <c r="B107" i="6"/>
  <c r="T107" i="6" s="1"/>
  <c r="CG49" i="6"/>
  <c r="CG106" i="6" s="1"/>
  <c r="CY106" i="6" s="1"/>
  <c r="AL106" i="6"/>
  <c r="B106" i="6"/>
  <c r="T106" i="6" s="1"/>
  <c r="CG48" i="6"/>
  <c r="CG105" i="6" s="1"/>
  <c r="CY105" i="6" s="1"/>
  <c r="AL105" i="6"/>
  <c r="B105" i="6"/>
  <c r="T105" i="6" s="1"/>
  <c r="CG47" i="6"/>
  <c r="CG104" i="6" s="1"/>
  <c r="CY104" i="6" s="1"/>
  <c r="AL104" i="6"/>
  <c r="B104" i="6"/>
  <c r="T104" i="6" s="1"/>
  <c r="CG46" i="6"/>
  <c r="CG103" i="6" s="1"/>
  <c r="CY103" i="6" s="1"/>
  <c r="AL103" i="6"/>
  <c r="B103" i="6"/>
  <c r="T103" i="6" s="1"/>
  <c r="CG45" i="6"/>
  <c r="CG102" i="6" s="1"/>
  <c r="CY102" i="6" s="1"/>
  <c r="AL102" i="6"/>
  <c r="B102" i="6"/>
  <c r="T102" i="6" s="1"/>
  <c r="CG44" i="6"/>
  <c r="CG101" i="6" s="1"/>
  <c r="CY101" i="6" s="1"/>
  <c r="AL101" i="6"/>
  <c r="B101" i="6"/>
  <c r="T101" i="6" s="1"/>
  <c r="CG43" i="6"/>
  <c r="CG100" i="6" s="1"/>
  <c r="CY100" i="6" s="1"/>
  <c r="AL100" i="6"/>
  <c r="B100" i="6"/>
  <c r="T100" i="6" s="1"/>
  <c r="CG42" i="6"/>
  <c r="CG99" i="6" s="1"/>
  <c r="CY99" i="6" s="1"/>
  <c r="AL99" i="6"/>
  <c r="B99" i="6"/>
  <c r="T99" i="6" s="1"/>
  <c r="CG41" i="6"/>
  <c r="CG98" i="6" s="1"/>
  <c r="CY98" i="6" s="1"/>
  <c r="AL98" i="6"/>
  <c r="B98" i="6"/>
  <c r="T98" i="6" s="1"/>
  <c r="CG40" i="6"/>
  <c r="CG97" i="6" s="1"/>
  <c r="CY97" i="6" s="1"/>
  <c r="AL97" i="6"/>
  <c r="B97" i="6"/>
  <c r="T97" i="6" s="1"/>
  <c r="CG39" i="6"/>
  <c r="CG96" i="6" s="1"/>
  <c r="CY96" i="6" s="1"/>
  <c r="AL96" i="6"/>
  <c r="B96" i="6"/>
  <c r="T96" i="6" s="1"/>
  <c r="CG38" i="6"/>
  <c r="CG95" i="6" s="1"/>
  <c r="CY95" i="6" s="1"/>
  <c r="AL95" i="6"/>
  <c r="B95" i="6"/>
  <c r="T95" i="6" s="1"/>
  <c r="CG37" i="6"/>
  <c r="CG94" i="6" s="1"/>
  <c r="CY94" i="6" s="1"/>
  <c r="AL94" i="6"/>
  <c r="B94" i="6"/>
  <c r="T94" i="6" s="1"/>
  <c r="CG36" i="6"/>
  <c r="CG93" i="6" s="1"/>
  <c r="CY93" i="6" s="1"/>
  <c r="AL93" i="6"/>
  <c r="B93" i="6"/>
  <c r="T93" i="6" s="1"/>
  <c r="CG35" i="6"/>
  <c r="CG92" i="6" s="1"/>
  <c r="CY92" i="6" s="1"/>
  <c r="AL92" i="6"/>
  <c r="B92" i="6"/>
  <c r="T92" i="6" s="1"/>
  <c r="CG34" i="6"/>
  <c r="CG91" i="6" s="1"/>
  <c r="CY91" i="6" s="1"/>
  <c r="AL91" i="6"/>
  <c r="B91" i="6"/>
  <c r="T91" i="6" s="1"/>
  <c r="CG33" i="6"/>
  <c r="CG90" i="6" s="1"/>
  <c r="CY90" i="6" s="1"/>
  <c r="AL90" i="6"/>
  <c r="B90" i="6"/>
  <c r="T90" i="6" s="1"/>
  <c r="CG32" i="6"/>
  <c r="CG89" i="6" s="1"/>
  <c r="CY89" i="6" s="1"/>
  <c r="AL89" i="6"/>
  <c r="B89" i="6"/>
  <c r="T89" i="6" s="1"/>
  <c r="CG31" i="6"/>
  <c r="CG88" i="6" s="1"/>
  <c r="CY88" i="6" s="1"/>
  <c r="AL88" i="6"/>
  <c r="B88" i="6"/>
  <c r="T88" i="6" s="1"/>
  <c r="CG30" i="6"/>
  <c r="CG87" i="6" s="1"/>
  <c r="CY87" i="6" s="1"/>
  <c r="AL87" i="6"/>
  <c r="B87" i="6"/>
  <c r="T87" i="6" s="1"/>
  <c r="CG29" i="6"/>
  <c r="CG86" i="6" s="1"/>
  <c r="CY86" i="6" s="1"/>
  <c r="AL86" i="6"/>
  <c r="B86" i="6"/>
  <c r="T86" i="6" s="1"/>
  <c r="CG28" i="6"/>
  <c r="CG85" i="6" s="1"/>
  <c r="CY85" i="6" s="1"/>
  <c r="AL85" i="6"/>
  <c r="B85" i="6"/>
  <c r="T85" i="6" s="1"/>
  <c r="CG27" i="6"/>
  <c r="CG84" i="6" s="1"/>
  <c r="CY84" i="6" s="1"/>
  <c r="AL84" i="6"/>
  <c r="B84" i="6"/>
  <c r="T84" i="6" s="1"/>
  <c r="CG26" i="6"/>
  <c r="CG83" i="6" s="1"/>
  <c r="CY83" i="6" s="1"/>
  <c r="AL83" i="6"/>
  <c r="B83" i="6"/>
  <c r="T83" i="6" s="1"/>
  <c r="CG25" i="6"/>
  <c r="CG82" i="6" s="1"/>
  <c r="CY82" i="6" s="1"/>
  <c r="AL82" i="6"/>
  <c r="B82" i="6"/>
  <c r="T82" i="6" s="1"/>
  <c r="CG24" i="6"/>
  <c r="CG81" i="6" s="1"/>
  <c r="CY81" i="6" s="1"/>
  <c r="AL81" i="6"/>
  <c r="B81" i="6"/>
  <c r="T81" i="6" s="1"/>
  <c r="CG23" i="6"/>
  <c r="CG80" i="6" s="1"/>
  <c r="CY80" i="6" s="1"/>
  <c r="AL80" i="6"/>
  <c r="B80" i="6"/>
  <c r="T80" i="6" s="1"/>
  <c r="CG22" i="6"/>
  <c r="CG79" i="6" s="1"/>
  <c r="CY79" i="6" s="1"/>
  <c r="AL79" i="6"/>
  <c r="B79" i="6"/>
  <c r="T79" i="6" s="1"/>
  <c r="CG21" i="6"/>
  <c r="CG78" i="6" s="1"/>
  <c r="CY78" i="6" s="1"/>
  <c r="AL78" i="6"/>
  <c r="B78" i="6"/>
  <c r="T78" i="6" s="1"/>
  <c r="CG20" i="6"/>
  <c r="CG77" i="6" s="1"/>
  <c r="CY77" i="6" s="1"/>
  <c r="AL77" i="6"/>
  <c r="B77" i="6"/>
  <c r="T77" i="6" s="1"/>
  <c r="CG19" i="6"/>
  <c r="CG76" i="6" s="1"/>
  <c r="CY76" i="6" s="1"/>
  <c r="AL76" i="6"/>
  <c r="B76" i="6"/>
  <c r="T76" i="6" s="1"/>
  <c r="CG18" i="6"/>
  <c r="CG75" i="6" s="1"/>
  <c r="CY75" i="6" s="1"/>
  <c r="AL75" i="6"/>
  <c r="B75" i="6"/>
  <c r="T75" i="6" s="1"/>
  <c r="CG17" i="6"/>
  <c r="CG74" i="6" s="1"/>
  <c r="CY74" i="6" s="1"/>
  <c r="AL74" i="6"/>
  <c r="B74" i="6"/>
  <c r="T74" i="6" s="1"/>
  <c r="CG16" i="6"/>
  <c r="CG73" i="6" s="1"/>
  <c r="CY73" i="6" s="1"/>
  <c r="AL73" i="6"/>
  <c r="B73" i="6"/>
  <c r="T73" i="6" s="1"/>
  <c r="CG15" i="6"/>
  <c r="CG72" i="6" s="1"/>
  <c r="CY72" i="6" s="1"/>
  <c r="AL72" i="6"/>
  <c r="B72" i="6"/>
  <c r="T72" i="6" s="1"/>
  <c r="CG14" i="6"/>
  <c r="CG71" i="6" s="1"/>
  <c r="CY71" i="6" s="1"/>
  <c r="AL71" i="6"/>
  <c r="B71" i="6"/>
  <c r="T71" i="6" s="1"/>
  <c r="CG13" i="6"/>
  <c r="CG70" i="6" s="1"/>
  <c r="CY70" i="6" s="1"/>
  <c r="AL70" i="6"/>
  <c r="B70" i="6"/>
  <c r="T70" i="6" s="1"/>
  <c r="CG12" i="6"/>
  <c r="CG69" i="6" s="1"/>
  <c r="CY69" i="6" s="1"/>
  <c r="AL69" i="6"/>
  <c r="B69" i="6"/>
  <c r="T69" i="6" s="1"/>
  <c r="CG11" i="6"/>
  <c r="CG68" i="6" s="1"/>
  <c r="CY68" i="6" s="1"/>
  <c r="AL68" i="6"/>
  <c r="B68" i="6"/>
  <c r="T68" i="6" s="1"/>
  <c r="CG10" i="6"/>
  <c r="CG67" i="6" s="1"/>
  <c r="CY67" i="6" s="1"/>
  <c r="AL67" i="6"/>
  <c r="B67" i="6"/>
  <c r="T67" i="6" s="1"/>
  <c r="DV9" i="6"/>
  <c r="DU9" i="6"/>
  <c r="DT9" i="6"/>
  <c r="DS9" i="6"/>
  <c r="DR9" i="6"/>
  <c r="DQ9" i="6"/>
  <c r="DP9" i="6"/>
  <c r="DO9" i="6"/>
  <c r="O36" i="3"/>
  <c r="O31" i="3"/>
  <c r="O29" i="3"/>
  <c r="O28" i="3"/>
  <c r="O27" i="3"/>
  <c r="O23" i="3"/>
  <c r="O22" i="3"/>
  <c r="O21" i="3"/>
  <c r="DM47" i="7" l="1"/>
  <c r="DA47" i="7"/>
  <c r="DM44" i="7"/>
  <c r="DA44" i="7"/>
  <c r="DL42" i="7"/>
  <c r="CZ42" i="7"/>
  <c r="DM40" i="7"/>
  <c r="DA40" i="7"/>
  <c r="DL39" i="7"/>
  <c r="CZ39" i="7"/>
  <c r="DL37" i="7"/>
  <c r="CZ37" i="7"/>
  <c r="DM34" i="7"/>
  <c r="DA34" i="7"/>
  <c r="DL33" i="7"/>
  <c r="CZ33" i="7"/>
  <c r="DM30" i="7"/>
  <c r="DA30" i="7"/>
  <c r="DL29" i="7"/>
  <c r="CZ29" i="7"/>
  <c r="DM26" i="7"/>
  <c r="DA26" i="7"/>
  <c r="DM25" i="7"/>
  <c r="DA25" i="7"/>
  <c r="DM21" i="7"/>
  <c r="DA21" i="7"/>
  <c r="DL18" i="7"/>
  <c r="CZ18" i="7"/>
  <c r="DM15" i="7"/>
  <c r="DA15" i="7"/>
  <c r="DM13" i="7"/>
  <c r="DA13" i="7"/>
  <c r="DM11" i="7"/>
  <c r="DA11" i="7"/>
  <c r="P22" i="3"/>
  <c r="C33" i="13" s="1"/>
  <c r="DH34" i="6"/>
  <c r="DI31" i="6"/>
  <c r="DH30" i="6"/>
  <c r="DI27" i="6"/>
  <c r="DH26" i="6"/>
  <c r="DI23" i="6"/>
  <c r="DH22" i="6"/>
  <c r="DI19" i="6"/>
  <c r="DH18" i="6"/>
  <c r="DI15" i="6"/>
  <c r="DH14" i="6"/>
  <c r="DH10" i="6"/>
  <c r="C519" i="13"/>
  <c r="C521" i="13"/>
  <c r="C523" i="13"/>
  <c r="C525" i="13"/>
  <c r="C527" i="13"/>
  <c r="DA51" i="7"/>
  <c r="DA48" i="7"/>
  <c r="DA43" i="7"/>
  <c r="DA36" i="7"/>
  <c r="CZ35" i="7"/>
  <c r="DA32" i="7"/>
  <c r="CZ27" i="7"/>
  <c r="DA19" i="7"/>
  <c r="DA17" i="7"/>
  <c r="CZ16" i="7"/>
  <c r="CZ12" i="7"/>
  <c r="DM31" i="7"/>
  <c r="DA31" i="7"/>
  <c r="DM27" i="7"/>
  <c r="DA27" i="7"/>
  <c r="DM24" i="7"/>
  <c r="DA24" i="7"/>
  <c r="DL23" i="7"/>
  <c r="CZ23" i="7"/>
  <c r="DM20" i="7"/>
  <c r="DA20" i="7"/>
  <c r="DL19" i="7"/>
  <c r="CZ19" i="7"/>
  <c r="DL58" i="7"/>
  <c r="CZ58" i="7"/>
  <c r="DL54" i="7"/>
  <c r="CZ54" i="7"/>
  <c r="DC54" i="7" s="1"/>
  <c r="CU111" i="7" s="1"/>
  <c r="DL43" i="7"/>
  <c r="CZ43" i="7"/>
  <c r="DL40" i="7"/>
  <c r="CZ40" i="7"/>
  <c r="DC40" i="7" s="1"/>
  <c r="CU97" i="7" s="1"/>
  <c r="DL34" i="7"/>
  <c r="CZ34" i="7"/>
  <c r="DC34" i="7" s="1"/>
  <c r="CU91" i="7" s="1"/>
  <c r="DL17" i="7"/>
  <c r="CZ17" i="7"/>
  <c r="DM14" i="7"/>
  <c r="DO14" i="7" s="1"/>
  <c r="DC71" i="7" s="1"/>
  <c r="DA14" i="7"/>
  <c r="DC14" i="7" s="1"/>
  <c r="CU71" i="7" s="1"/>
  <c r="DL13" i="7"/>
  <c r="CZ13" i="7"/>
  <c r="DC13" i="7" s="1"/>
  <c r="CU70" i="7" s="1"/>
  <c r="DL57" i="7"/>
  <c r="DO57" i="7" s="1"/>
  <c r="DC114" i="7" s="1"/>
  <c r="CZ57" i="7"/>
  <c r="DL53" i="7"/>
  <c r="CZ53" i="7"/>
  <c r="DC53" i="7" s="1"/>
  <c r="CU110" i="7" s="1"/>
  <c r="DL48" i="7"/>
  <c r="CZ48" i="7"/>
  <c r="DC48" i="7" s="1"/>
  <c r="CU105" i="7" s="1"/>
  <c r="DL47" i="7"/>
  <c r="CZ47" i="7"/>
  <c r="DC47" i="7" s="1"/>
  <c r="CU104" i="7" s="1"/>
  <c r="DL44" i="7"/>
  <c r="DO44" i="7" s="1"/>
  <c r="DC101" i="7" s="1"/>
  <c r="CZ44" i="7"/>
  <c r="DL38" i="7"/>
  <c r="CZ38" i="7"/>
  <c r="DC38" i="7" s="1"/>
  <c r="CU95" i="7" s="1"/>
  <c r="DL36" i="7"/>
  <c r="CZ36" i="7"/>
  <c r="DC36" i="7" s="1"/>
  <c r="CU93" i="7" s="1"/>
  <c r="DL32" i="7"/>
  <c r="CZ32" i="7"/>
  <c r="DC32" i="7" s="1"/>
  <c r="CU89" i="7" s="1"/>
  <c r="DL30" i="7"/>
  <c r="DO30" i="7" s="1"/>
  <c r="DC87" i="7" s="1"/>
  <c r="CZ30" i="7"/>
  <c r="DC30" i="7" s="1"/>
  <c r="CU87" i="7" s="1"/>
  <c r="DL28" i="7"/>
  <c r="CZ28" i="7"/>
  <c r="DC28" i="7" s="1"/>
  <c r="CU85" i="7" s="1"/>
  <c r="DL24" i="7"/>
  <c r="DO24" i="7" s="1"/>
  <c r="DC81" i="7" s="1"/>
  <c r="CZ24" i="7"/>
  <c r="DC24" i="7" s="1"/>
  <c r="CU81" i="7" s="1"/>
  <c r="DL22" i="7"/>
  <c r="CZ22" i="7"/>
  <c r="DC22" i="7" s="1"/>
  <c r="CU79" i="7" s="1"/>
  <c r="DL20" i="7"/>
  <c r="CZ20" i="7"/>
  <c r="DC20" i="7" s="1"/>
  <c r="CU77" i="7" s="1"/>
  <c r="DL15" i="7"/>
  <c r="CZ15" i="7"/>
  <c r="DC15" i="7" s="1"/>
  <c r="CU72" i="7" s="1"/>
  <c r="DL11" i="7"/>
  <c r="CZ11" i="7"/>
  <c r="DC11" i="7" s="1"/>
  <c r="CU68" i="7" s="1"/>
  <c r="DM10" i="7"/>
  <c r="DA10" i="7"/>
  <c r="DC10" i="7" s="1"/>
  <c r="CU67" i="7" s="1"/>
  <c r="C531" i="13"/>
  <c r="DI35" i="6"/>
  <c r="DK35" i="6" s="1"/>
  <c r="DC92" i="6" s="1"/>
  <c r="DI32" i="6"/>
  <c r="DK32" i="6" s="1"/>
  <c r="DC89" i="6" s="1"/>
  <c r="DI30" i="6"/>
  <c r="DI28" i="6"/>
  <c r="DK28" i="6" s="1"/>
  <c r="DC85" i="6" s="1"/>
  <c r="DI26" i="6"/>
  <c r="DK26" i="6" s="1"/>
  <c r="DC83" i="6" s="1"/>
  <c r="DI24" i="6"/>
  <c r="DK24" i="6" s="1"/>
  <c r="DC81" i="6" s="1"/>
  <c r="DI22" i="6"/>
  <c r="DK22" i="6" s="1"/>
  <c r="DC79" i="6" s="1"/>
  <c r="DI20" i="6"/>
  <c r="DK20" i="6" s="1"/>
  <c r="DC77" i="6" s="1"/>
  <c r="DI18" i="6"/>
  <c r="DK18" i="6" s="1"/>
  <c r="DC75" i="6" s="1"/>
  <c r="DI16" i="6"/>
  <c r="DK16" i="6" s="1"/>
  <c r="DC73" i="6" s="1"/>
  <c r="DI14" i="6"/>
  <c r="DI12" i="6"/>
  <c r="DK12" i="6" s="1"/>
  <c r="DC69" i="6" s="1"/>
  <c r="DA59" i="7"/>
  <c r="DC59" i="7" s="1"/>
  <c r="CU116" i="7" s="1"/>
  <c r="DA56" i="7"/>
  <c r="DC56" i="7" s="1"/>
  <c r="CU113" i="7" s="1"/>
  <c r="DA52" i="7"/>
  <c r="DC52" i="7" s="1"/>
  <c r="CU109" i="7" s="1"/>
  <c r="DA46" i="7"/>
  <c r="DC46" i="7" s="1"/>
  <c r="CU103" i="7" s="1"/>
  <c r="DA42" i="7"/>
  <c r="DC42" i="7" s="1"/>
  <c r="CU99" i="7" s="1"/>
  <c r="DA41" i="7"/>
  <c r="DC41" i="7" s="1"/>
  <c r="CU98" i="7" s="1"/>
  <c r="DA37" i="7"/>
  <c r="DC37" i="7" s="1"/>
  <c r="CU94" i="7" s="1"/>
  <c r="DA12" i="7"/>
  <c r="DC12" i="7" s="1"/>
  <c r="CU69" i="7" s="1"/>
  <c r="H89" i="16"/>
  <c r="DI45" i="6"/>
  <c r="DK45" i="6" s="1"/>
  <c r="DC102" i="6" s="1"/>
  <c r="DI43" i="6"/>
  <c r="DH42" i="6"/>
  <c r="DH40" i="6"/>
  <c r="DK40" i="6" s="1"/>
  <c r="DC97" i="6" s="1"/>
  <c r="DH38" i="6"/>
  <c r="DH36" i="6"/>
  <c r="DK36" i="6" s="1"/>
  <c r="DC93" i="6" s="1"/>
  <c r="DH11" i="6"/>
  <c r="DI11" i="6"/>
  <c r="DI10" i="6"/>
  <c r="DK10" i="6" s="1"/>
  <c r="DC67" i="6" s="1"/>
  <c r="D88" i="2"/>
  <c r="D188" i="2" s="1"/>
  <c r="AL11" i="8" s="1"/>
  <c r="DC45" i="7"/>
  <c r="CU102" i="7" s="1"/>
  <c r="DC29" i="7"/>
  <c r="CU86" i="7" s="1"/>
  <c r="DC18" i="7"/>
  <c r="CU75" i="7" s="1"/>
  <c r="DW44" i="6"/>
  <c r="DK101" i="6" s="1"/>
  <c r="DC25" i="7"/>
  <c r="CU82" i="7" s="1"/>
  <c r="DC21" i="7"/>
  <c r="CU78" i="7" s="1"/>
  <c r="DG45" i="7"/>
  <c r="DO45" i="7" s="1"/>
  <c r="DC102" i="7" s="1"/>
  <c r="DW13" i="6"/>
  <c r="DK70" i="6" s="1"/>
  <c r="DG12" i="7"/>
  <c r="DO12" i="7" s="1"/>
  <c r="DC69" i="7" s="1"/>
  <c r="DG20" i="7"/>
  <c r="DG28" i="7"/>
  <c r="DO28" i="7" s="1"/>
  <c r="DC85" i="7" s="1"/>
  <c r="DW52" i="6"/>
  <c r="DK109" i="6" s="1"/>
  <c r="DW48" i="6"/>
  <c r="DK105" i="6" s="1"/>
  <c r="DC44" i="7"/>
  <c r="CU101" i="7" s="1"/>
  <c r="DC16" i="7"/>
  <c r="CU73" i="7" s="1"/>
  <c r="DO56" i="7"/>
  <c r="DC113" i="7" s="1"/>
  <c r="DO48" i="7"/>
  <c r="DC105" i="7" s="1"/>
  <c r="DG29" i="7"/>
  <c r="DO29" i="7" s="1"/>
  <c r="DC86" i="7" s="1"/>
  <c r="DG13" i="7"/>
  <c r="DO13" i="7" s="1"/>
  <c r="DC70" i="7" s="1"/>
  <c r="DW47" i="6"/>
  <c r="DK104" i="6" s="1"/>
  <c r="DW45" i="6"/>
  <c r="DK102" i="6" s="1"/>
  <c r="DW41" i="6"/>
  <c r="DK98" i="6" s="1"/>
  <c r="DW31" i="6"/>
  <c r="DK88" i="6" s="1"/>
  <c r="DW27" i="6"/>
  <c r="DK84" i="6" s="1"/>
  <c r="DW25" i="6"/>
  <c r="DK82" i="6" s="1"/>
  <c r="DW53" i="6"/>
  <c r="DK110" i="6" s="1"/>
  <c r="DW51" i="6"/>
  <c r="DK108" i="6" s="1"/>
  <c r="DW49" i="6"/>
  <c r="DK106" i="6" s="1"/>
  <c r="DW37" i="6"/>
  <c r="DK94" i="6" s="1"/>
  <c r="DW33" i="6"/>
  <c r="DK90" i="6" s="1"/>
  <c r="DW29" i="6"/>
  <c r="DK86" i="6" s="1"/>
  <c r="DW23" i="6"/>
  <c r="DK80" i="6" s="1"/>
  <c r="DW21" i="6"/>
  <c r="DK78" i="6" s="1"/>
  <c r="DW19" i="6"/>
  <c r="DK76" i="6" s="1"/>
  <c r="DW17" i="6"/>
  <c r="DK74" i="6" s="1"/>
  <c r="DW15" i="6"/>
  <c r="DK72" i="6" s="1"/>
  <c r="DG36" i="7"/>
  <c r="DO36" i="7" s="1"/>
  <c r="DC93" i="7" s="1"/>
  <c r="M188" i="2"/>
  <c r="B295" i="7" s="1"/>
  <c r="DW11" i="6"/>
  <c r="DK68" i="6" s="1"/>
  <c r="DC57" i="7"/>
  <c r="CU114" i="7" s="1"/>
  <c r="DC50" i="7"/>
  <c r="CU107" i="7" s="1"/>
  <c r="DG58" i="7"/>
  <c r="DC58" i="7"/>
  <c r="CU115" i="7" s="1"/>
  <c r="DG42" i="7"/>
  <c r="DO42" i="7" s="1"/>
  <c r="DC99" i="7" s="1"/>
  <c r="DG26" i="7"/>
  <c r="DO26" i="7" s="1"/>
  <c r="DC83" i="7" s="1"/>
  <c r="DC26" i="7"/>
  <c r="CU83" i="7" s="1"/>
  <c r="DO10" i="7"/>
  <c r="DC67" i="7" s="1"/>
  <c r="DC49" i="7"/>
  <c r="CU106" i="7" s="1"/>
  <c r="DC33" i="7"/>
  <c r="CU90" i="7" s="1"/>
  <c r="DC17" i="7"/>
  <c r="CU74" i="7" s="1"/>
  <c r="DO54" i="7"/>
  <c r="DC111" i="7" s="1"/>
  <c r="DO50" i="7"/>
  <c r="DC107" i="7" s="1"/>
  <c r="DO46" i="7"/>
  <c r="DC103" i="7" s="1"/>
  <c r="DO41" i="7"/>
  <c r="DC98" i="7" s="1"/>
  <c r="DO34" i="7"/>
  <c r="DC91" i="7" s="1"/>
  <c r="DO18" i="7"/>
  <c r="DC75" i="7" s="1"/>
  <c r="DW36" i="6"/>
  <c r="DK93" i="6" s="1"/>
  <c r="DW35" i="6"/>
  <c r="DK92" i="6" s="1"/>
  <c r="DI42" i="6"/>
  <c r="DI39" i="6"/>
  <c r="DK39" i="6" s="1"/>
  <c r="DC96" i="6" s="1"/>
  <c r="DI38" i="6"/>
  <c r="DW39" i="6"/>
  <c r="DK96" i="6" s="1"/>
  <c r="DI57" i="6"/>
  <c r="DI59" i="6"/>
  <c r="DI55" i="6"/>
  <c r="C63" i="13"/>
  <c r="DI58" i="6"/>
  <c r="DI56" i="6"/>
  <c r="DI54" i="6"/>
  <c r="DK54" i="6" s="1"/>
  <c r="DC111" i="6" s="1"/>
  <c r="DK53" i="6"/>
  <c r="DC110" i="6" s="1"/>
  <c r="DK52" i="6"/>
  <c r="DC109" i="6" s="1"/>
  <c r="DK50" i="6"/>
  <c r="DC107" i="6" s="1"/>
  <c r="DK49" i="6"/>
  <c r="DC106" i="6" s="1"/>
  <c r="DK48" i="6"/>
  <c r="DC105" i="6" s="1"/>
  <c r="DK46" i="6"/>
  <c r="DC103" i="6" s="1"/>
  <c r="DK44" i="6"/>
  <c r="DC101" i="6" s="1"/>
  <c r="DK41" i="6"/>
  <c r="DC98" i="6" s="1"/>
  <c r="DK37" i="6"/>
  <c r="DC94" i="6" s="1"/>
  <c r="DK34" i="6"/>
  <c r="DC91" i="6" s="1"/>
  <c r="DK33" i="6"/>
  <c r="DC90" i="6" s="1"/>
  <c r="DW59" i="6"/>
  <c r="DK116" i="6" s="1"/>
  <c r="DW57" i="6"/>
  <c r="DK114" i="6" s="1"/>
  <c r="DW56" i="6"/>
  <c r="DK113" i="6" s="1"/>
  <c r="DW55" i="6"/>
  <c r="DK112" i="6" s="1"/>
  <c r="DW42" i="6"/>
  <c r="DK99" i="6" s="1"/>
  <c r="DW38" i="6"/>
  <c r="DK95" i="6" s="1"/>
  <c r="DW34" i="6"/>
  <c r="DK91" i="6" s="1"/>
  <c r="DW30" i="6"/>
  <c r="DK87" i="6" s="1"/>
  <c r="DW26" i="6"/>
  <c r="DK83" i="6" s="1"/>
  <c r="DW22" i="6"/>
  <c r="DK79" i="6" s="1"/>
  <c r="DW18" i="6"/>
  <c r="DK75" i="6" s="1"/>
  <c r="DW14" i="6"/>
  <c r="DK71" i="6" s="1"/>
  <c r="DW10" i="6"/>
  <c r="DK67" i="6" s="1"/>
  <c r="DW40" i="6"/>
  <c r="DK97" i="6" s="1"/>
  <c r="K137" i="2"/>
  <c r="P21" i="3"/>
  <c r="C59" i="13"/>
  <c r="C67" i="13"/>
  <c r="DH59" i="6"/>
  <c r="DH58" i="6"/>
  <c r="DH57" i="6"/>
  <c r="DH56" i="6"/>
  <c r="DH55" i="6"/>
  <c r="DW58" i="6"/>
  <c r="DK115" i="6" s="1"/>
  <c r="DK30" i="6"/>
  <c r="DC87" i="6" s="1"/>
  <c r="DK29" i="6"/>
  <c r="DC86" i="6" s="1"/>
  <c r="DK25" i="6"/>
  <c r="DC82" i="6" s="1"/>
  <c r="DK21" i="6"/>
  <c r="DC78" i="6" s="1"/>
  <c r="DK17" i="6"/>
  <c r="DC74" i="6" s="1"/>
  <c r="DK14" i="6"/>
  <c r="DC71" i="6" s="1"/>
  <c r="DK13" i="6"/>
  <c r="DC70" i="6" s="1"/>
  <c r="DW54" i="6"/>
  <c r="DK111" i="6" s="1"/>
  <c r="DW50" i="6"/>
  <c r="DK107" i="6" s="1"/>
  <c r="DW46" i="6"/>
  <c r="DK103" i="6" s="1"/>
  <c r="DW32" i="6"/>
  <c r="DK89" i="6" s="1"/>
  <c r="DW28" i="6"/>
  <c r="DK85" i="6" s="1"/>
  <c r="DW24" i="6"/>
  <c r="DK81" i="6" s="1"/>
  <c r="DW20" i="6"/>
  <c r="DK77" i="6" s="1"/>
  <c r="DW16" i="6"/>
  <c r="DK73" i="6" s="1"/>
  <c r="DW12" i="6"/>
  <c r="DK69" i="6" s="1"/>
  <c r="M137" i="2"/>
  <c r="DK51" i="6"/>
  <c r="DC108" i="6" s="1"/>
  <c r="DK47" i="6"/>
  <c r="DC104" i="6" s="1"/>
  <c r="DK31" i="6"/>
  <c r="DC88" i="6" s="1"/>
  <c r="DK27" i="6"/>
  <c r="DC84" i="6" s="1"/>
  <c r="DK23" i="6"/>
  <c r="DC80" i="6" s="1"/>
  <c r="DK19" i="6"/>
  <c r="DC76" i="6" s="1"/>
  <c r="DK15" i="6"/>
  <c r="DC72" i="6" s="1"/>
  <c r="DO52" i="7"/>
  <c r="DC109" i="7" s="1"/>
  <c r="DO38" i="7"/>
  <c r="DC95" i="7" s="1"/>
  <c r="DO37" i="7"/>
  <c r="DC94" i="7" s="1"/>
  <c r="DO32" i="7"/>
  <c r="DC89" i="7" s="1"/>
  <c r="DO22" i="7"/>
  <c r="DC79" i="7" s="1"/>
  <c r="DO53" i="7"/>
  <c r="DC110" i="7" s="1"/>
  <c r="DO49" i="7"/>
  <c r="DC106" i="7" s="1"/>
  <c r="DO40" i="7"/>
  <c r="DC97" i="7" s="1"/>
  <c r="DO33" i="7"/>
  <c r="DC90" i="7" s="1"/>
  <c r="DO25" i="7"/>
  <c r="DC82" i="7" s="1"/>
  <c r="DO21" i="7"/>
  <c r="DC78" i="7" s="1"/>
  <c r="DO17" i="7"/>
  <c r="DC74" i="7" s="1"/>
  <c r="DO16" i="7"/>
  <c r="DC73" i="7" s="1"/>
  <c r="F137" i="2"/>
  <c r="G120" i="2"/>
  <c r="CY43" i="6" s="1"/>
  <c r="G171" i="2"/>
  <c r="CQ43" i="7" s="1"/>
  <c r="F188" i="2"/>
  <c r="I137" i="2"/>
  <c r="I188" i="2"/>
  <c r="K188" i="2"/>
  <c r="DN47" i="7"/>
  <c r="DO47" i="7" s="1"/>
  <c r="DC104" i="7" s="1"/>
  <c r="DN15" i="7"/>
  <c r="DN39" i="7"/>
  <c r="DO39" i="7" s="1"/>
  <c r="DC96" i="7" s="1"/>
  <c r="DC39" i="7"/>
  <c r="CU96" i="7" s="1"/>
  <c r="DN51" i="7"/>
  <c r="DO51" i="7" s="1"/>
  <c r="DC108" i="7" s="1"/>
  <c r="DC51" i="7"/>
  <c r="CU108" i="7" s="1"/>
  <c r="DN19" i="7"/>
  <c r="DO19" i="7" s="1"/>
  <c r="DC76" i="7" s="1"/>
  <c r="DC19" i="7"/>
  <c r="CU76" i="7" s="1"/>
  <c r="DN55" i="7"/>
  <c r="DO55" i="7" s="1"/>
  <c r="DC112" i="7" s="1"/>
  <c r="DC55" i="7"/>
  <c r="CU112" i="7" s="1"/>
  <c r="DN23" i="7"/>
  <c r="DO23" i="7" s="1"/>
  <c r="DC80" i="7" s="1"/>
  <c r="DC23" i="7"/>
  <c r="CU80" i="7" s="1"/>
  <c r="DN59" i="7"/>
  <c r="DO59" i="7" s="1"/>
  <c r="DC116" i="7" s="1"/>
  <c r="DN27" i="7"/>
  <c r="DC27" i="7"/>
  <c r="CU84" i="7" s="1"/>
  <c r="DN43" i="7"/>
  <c r="DN31" i="7"/>
  <c r="DO31" i="7" s="1"/>
  <c r="DC88" i="7" s="1"/>
  <c r="DC31" i="7"/>
  <c r="CU88" i="7" s="1"/>
  <c r="DN11" i="7"/>
  <c r="DO11" i="7" s="1"/>
  <c r="DC68" i="7" s="1"/>
  <c r="C535" i="13"/>
  <c r="DN35" i="7"/>
  <c r="DO35" i="7" s="1"/>
  <c r="DC92" i="7" s="1"/>
  <c r="DC35" i="7"/>
  <c r="CU92" i="7" s="1"/>
  <c r="DO27" i="7" l="1"/>
  <c r="DC84" i="7" s="1"/>
  <c r="DO15" i="7"/>
  <c r="DC72" i="7" s="1"/>
  <c r="DO58" i="7"/>
  <c r="DC115" i="7" s="1"/>
  <c r="DO20" i="7"/>
  <c r="DC77" i="7" s="1"/>
  <c r="DC43" i="7"/>
  <c r="CU100" i="7" s="1"/>
  <c r="CU117" i="7" s="1"/>
  <c r="C514" i="13" s="1"/>
  <c r="AL17" i="8"/>
  <c r="AH17" i="8" s="1"/>
  <c r="B58" i="8"/>
  <c r="B54" i="8"/>
  <c r="B50" i="8"/>
  <c r="B46" i="8"/>
  <c r="B42" i="8"/>
  <c r="B38" i="8"/>
  <c r="B34" i="8"/>
  <c r="B30" i="8"/>
  <c r="B26" i="8"/>
  <c r="B22" i="8"/>
  <c r="B18" i="8"/>
  <c r="B14" i="8"/>
  <c r="B59" i="8"/>
  <c r="B55" i="8"/>
  <c r="B51" i="8"/>
  <c r="B47" i="8"/>
  <c r="B43" i="8"/>
  <c r="B39" i="8"/>
  <c r="B35" i="8"/>
  <c r="B31" i="8"/>
  <c r="B27" i="8"/>
  <c r="B23" i="8"/>
  <c r="B19" i="8"/>
  <c r="B15" i="8"/>
  <c r="B60" i="8"/>
  <c r="B56" i="8"/>
  <c r="B52" i="8"/>
  <c r="B48" i="8"/>
  <c r="B44" i="8"/>
  <c r="B40" i="8"/>
  <c r="B36" i="8"/>
  <c r="B32" i="8"/>
  <c r="B28" i="8"/>
  <c r="B24" i="8"/>
  <c r="B20" i="8"/>
  <c r="B16" i="8"/>
  <c r="B12" i="8"/>
  <c r="B57" i="8"/>
  <c r="B53" i="8"/>
  <c r="B49" i="8"/>
  <c r="B45" i="8"/>
  <c r="B41" i="8"/>
  <c r="B37" i="8"/>
  <c r="B33" i="8"/>
  <c r="B29" i="8"/>
  <c r="B25" i="8"/>
  <c r="B21" i="8"/>
  <c r="B17" i="8"/>
  <c r="B13" i="8"/>
  <c r="B326" i="7"/>
  <c r="DK38" i="6"/>
  <c r="DC95" i="6" s="1"/>
  <c r="DK42" i="6"/>
  <c r="DC99" i="6" s="1"/>
  <c r="DK43" i="6"/>
  <c r="DC100" i="6" s="1"/>
  <c r="DK11" i="6"/>
  <c r="DC68" i="6" s="1"/>
  <c r="O88" i="2" s="1"/>
  <c r="DK55" i="6"/>
  <c r="DC112" i="6" s="1"/>
  <c r="C55" i="13"/>
  <c r="C51" i="13"/>
  <c r="C57" i="13"/>
  <c r="C53" i="13"/>
  <c r="O87" i="2"/>
  <c r="CD184" i="6" s="1"/>
  <c r="C75" i="13"/>
  <c r="DK56" i="6"/>
  <c r="DC113" i="6" s="1"/>
  <c r="B342" i="7"/>
  <c r="B310" i="7"/>
  <c r="B334" i="7"/>
  <c r="B318" i="7"/>
  <c r="B302" i="7"/>
  <c r="DK59" i="6"/>
  <c r="DC116" i="6" s="1"/>
  <c r="DK58" i="6"/>
  <c r="DC115" i="6" s="1"/>
  <c r="DK57" i="6"/>
  <c r="DC114" i="6" s="1"/>
  <c r="B338" i="7"/>
  <c r="B330" i="7"/>
  <c r="B322" i="7"/>
  <c r="B314" i="7"/>
  <c r="B306" i="7"/>
  <c r="B298" i="7"/>
  <c r="B340" i="7"/>
  <c r="B336" i="7"/>
  <c r="B332" i="7"/>
  <c r="B328" i="7"/>
  <c r="B324" i="7"/>
  <c r="B320" i="7"/>
  <c r="B316" i="7"/>
  <c r="B312" i="7"/>
  <c r="B308" i="7"/>
  <c r="B304" i="7"/>
  <c r="B300" i="7"/>
  <c r="B296" i="7"/>
  <c r="B343" i="7"/>
  <c r="B341" i="7"/>
  <c r="B339" i="7"/>
  <c r="B337" i="7"/>
  <c r="B335" i="7"/>
  <c r="B333" i="7"/>
  <c r="B331" i="7"/>
  <c r="B329" i="7"/>
  <c r="B327" i="7"/>
  <c r="B325" i="7"/>
  <c r="B323" i="7"/>
  <c r="B321" i="7"/>
  <c r="B319" i="7"/>
  <c r="B317" i="7"/>
  <c r="B315" i="7"/>
  <c r="B313" i="7"/>
  <c r="B311" i="7"/>
  <c r="B309" i="7"/>
  <c r="B307" i="7"/>
  <c r="B305" i="7"/>
  <c r="B303" i="7"/>
  <c r="B301" i="7"/>
  <c r="B299" i="7"/>
  <c r="B297" i="7"/>
  <c r="C821" i="13"/>
  <c r="BU343" i="7"/>
  <c r="BU342" i="7"/>
  <c r="BU340" i="7"/>
  <c r="BU337" i="7"/>
  <c r="BU336" i="7"/>
  <c r="BU334" i="7"/>
  <c r="BU332" i="7"/>
  <c r="BU330" i="7"/>
  <c r="BU328" i="7"/>
  <c r="BU326" i="7"/>
  <c r="BU324" i="7"/>
  <c r="BU322" i="7"/>
  <c r="BU320" i="7"/>
  <c r="BU318" i="7"/>
  <c r="BU316" i="7"/>
  <c r="BU314" i="7"/>
  <c r="BU312" i="7"/>
  <c r="BU310" i="7"/>
  <c r="BU308" i="7"/>
  <c r="BU306" i="7"/>
  <c r="BU304" i="7"/>
  <c r="BU302" i="7"/>
  <c r="BU300" i="7"/>
  <c r="BU298" i="7"/>
  <c r="BU296" i="7"/>
  <c r="BU344" i="7"/>
  <c r="BU341" i="7"/>
  <c r="BU339" i="7"/>
  <c r="BU338" i="7"/>
  <c r="BU335" i="7"/>
  <c r="BU333" i="7"/>
  <c r="BU331" i="7"/>
  <c r="BU329" i="7"/>
  <c r="BU327" i="7"/>
  <c r="BU325" i="7"/>
  <c r="BU323" i="7"/>
  <c r="BU321" i="7"/>
  <c r="BU319" i="7"/>
  <c r="BU317" i="7"/>
  <c r="BU315" i="7"/>
  <c r="BU313" i="7"/>
  <c r="BU311" i="7"/>
  <c r="BU309" i="7"/>
  <c r="BU307" i="7"/>
  <c r="BU305" i="7"/>
  <c r="BU303" i="7"/>
  <c r="BU301" i="7"/>
  <c r="BU299" i="7"/>
  <c r="BU297" i="7"/>
  <c r="BU295" i="7"/>
  <c r="B344" i="7"/>
  <c r="BV394" i="7"/>
  <c r="BV392" i="7"/>
  <c r="BV390" i="7"/>
  <c r="BV388" i="7"/>
  <c r="BV386" i="7"/>
  <c r="BV384" i="7"/>
  <c r="BV382" i="7"/>
  <c r="BV380" i="7"/>
  <c r="BV378" i="7"/>
  <c r="BV376" i="7"/>
  <c r="BV374" i="7"/>
  <c r="BV372" i="7"/>
  <c r="BV370" i="7"/>
  <c r="BV368" i="7"/>
  <c r="BV393" i="7"/>
  <c r="BV391" i="7"/>
  <c r="BV389" i="7"/>
  <c r="BV387" i="7"/>
  <c r="BV385" i="7"/>
  <c r="BV383" i="7"/>
  <c r="BV381" i="7"/>
  <c r="BV379" i="7"/>
  <c r="BV377" i="7"/>
  <c r="BV375" i="7"/>
  <c r="BV373" i="7"/>
  <c r="BV371" i="7"/>
  <c r="BV369" i="7"/>
  <c r="BV367" i="7"/>
  <c r="BV365" i="7"/>
  <c r="BV363" i="7"/>
  <c r="BV361" i="7"/>
  <c r="BV359" i="7"/>
  <c r="BV357" i="7"/>
  <c r="BV355" i="7"/>
  <c r="BV353" i="7"/>
  <c r="BV351" i="7"/>
  <c r="BV349" i="7"/>
  <c r="BV347" i="7"/>
  <c r="BV345" i="7"/>
  <c r="CD393" i="6"/>
  <c r="B393" i="6"/>
  <c r="CC392" i="6"/>
  <c r="CD391" i="6"/>
  <c r="B391" i="6"/>
  <c r="CC390" i="6"/>
  <c r="CD389" i="6"/>
  <c r="B389" i="6"/>
  <c r="CC388" i="6"/>
  <c r="CD387" i="6"/>
  <c r="B387" i="6"/>
  <c r="CC386" i="6"/>
  <c r="CD385" i="6"/>
  <c r="B385" i="6"/>
  <c r="CC384" i="6"/>
  <c r="CD383" i="6"/>
  <c r="B383" i="6"/>
  <c r="CC382" i="6"/>
  <c r="CD381" i="6"/>
  <c r="B381" i="6"/>
  <c r="CC380" i="6"/>
  <c r="CD379" i="6"/>
  <c r="B379" i="6"/>
  <c r="CC378" i="6"/>
  <c r="CD377" i="6"/>
  <c r="BV364" i="7"/>
  <c r="BV360" i="7"/>
  <c r="BV356" i="7"/>
  <c r="BV352" i="7"/>
  <c r="CD392" i="6"/>
  <c r="CC391" i="6"/>
  <c r="B390" i="6"/>
  <c r="CD388" i="6"/>
  <c r="CC387" i="6"/>
  <c r="B386" i="6"/>
  <c r="CD384" i="6"/>
  <c r="CC383" i="6"/>
  <c r="B382" i="6"/>
  <c r="CD380" i="6"/>
  <c r="CC379" i="6"/>
  <c r="B378" i="6"/>
  <c r="B377" i="6"/>
  <c r="CC376" i="6"/>
  <c r="CD375" i="6"/>
  <c r="B375" i="6"/>
  <c r="CC374" i="6"/>
  <c r="CD373" i="6"/>
  <c r="B373" i="6"/>
  <c r="CC372" i="6"/>
  <c r="CD371" i="6"/>
  <c r="B371" i="6"/>
  <c r="CC370" i="6"/>
  <c r="CD369" i="6"/>
  <c r="B369" i="6"/>
  <c r="CC368" i="6"/>
  <c r="CD367" i="6"/>
  <c r="B367" i="6"/>
  <c r="CC366" i="6"/>
  <c r="CD365" i="6"/>
  <c r="B365" i="6"/>
  <c r="CC364" i="6"/>
  <c r="CD363" i="6"/>
  <c r="B363" i="6"/>
  <c r="CC362" i="6"/>
  <c r="CD361" i="6"/>
  <c r="B361" i="6"/>
  <c r="CC360" i="6"/>
  <c r="CD359" i="6"/>
  <c r="B359" i="6"/>
  <c r="CC358" i="6"/>
  <c r="CD357" i="6"/>
  <c r="B357" i="6"/>
  <c r="CC356" i="6"/>
  <c r="CD355" i="6"/>
  <c r="B355" i="6"/>
  <c r="CC354" i="6"/>
  <c r="CD353" i="6"/>
  <c r="B353" i="6"/>
  <c r="CC352" i="6"/>
  <c r="CD351" i="6"/>
  <c r="B351" i="6"/>
  <c r="CC350" i="6"/>
  <c r="CD349" i="6"/>
  <c r="B349" i="6"/>
  <c r="CC348" i="6"/>
  <c r="CD347" i="6"/>
  <c r="B347" i="6"/>
  <c r="CC346" i="6"/>
  <c r="CD345" i="6"/>
  <c r="B345" i="6"/>
  <c r="CC344" i="6"/>
  <c r="BV366" i="7"/>
  <c r="BV362" i="7"/>
  <c r="BV358" i="7"/>
  <c r="BV354" i="7"/>
  <c r="BV350" i="7"/>
  <c r="BV346" i="7"/>
  <c r="CC393" i="6"/>
  <c r="B392" i="6"/>
  <c r="CD390" i="6"/>
  <c r="CC389" i="6"/>
  <c r="B388" i="6"/>
  <c r="CD386" i="6"/>
  <c r="CC385" i="6"/>
  <c r="B384" i="6"/>
  <c r="CD382" i="6"/>
  <c r="CC381" i="6"/>
  <c r="B380" i="6"/>
  <c r="CD378" i="6"/>
  <c r="CC377" i="6"/>
  <c r="CD376" i="6"/>
  <c r="B376" i="6"/>
  <c r="CC375" i="6"/>
  <c r="CD374" i="6"/>
  <c r="B374" i="6"/>
  <c r="CC373" i="6"/>
  <c r="CD372" i="6"/>
  <c r="B372" i="6"/>
  <c r="CC371" i="6"/>
  <c r="CD370" i="6"/>
  <c r="B370" i="6"/>
  <c r="CC369" i="6"/>
  <c r="CD368" i="6"/>
  <c r="B368" i="6"/>
  <c r="CC367" i="6"/>
  <c r="CD366" i="6"/>
  <c r="B366" i="6"/>
  <c r="CC365" i="6"/>
  <c r="CD364" i="6"/>
  <c r="B364" i="6"/>
  <c r="CC363" i="6"/>
  <c r="CD362" i="6"/>
  <c r="B362" i="6"/>
  <c r="CC361" i="6"/>
  <c r="CD360" i="6"/>
  <c r="B360" i="6"/>
  <c r="CC359" i="6"/>
  <c r="CD358" i="6"/>
  <c r="B358" i="6"/>
  <c r="CC357" i="6"/>
  <c r="CD356" i="6"/>
  <c r="B356" i="6"/>
  <c r="CC355" i="6"/>
  <c r="CD354" i="6"/>
  <c r="B354" i="6"/>
  <c r="CC353" i="6"/>
  <c r="CD352" i="6"/>
  <c r="B352" i="6"/>
  <c r="CC351" i="6"/>
  <c r="CD350" i="6"/>
  <c r="B350" i="6"/>
  <c r="CC349" i="6"/>
  <c r="CD348" i="6"/>
  <c r="B348" i="6"/>
  <c r="CC347" i="6"/>
  <c r="CD346" i="6"/>
  <c r="B346" i="6"/>
  <c r="CC345" i="6"/>
  <c r="B344" i="6"/>
  <c r="P23" i="3"/>
  <c r="C32" i="13"/>
  <c r="BV340" i="7"/>
  <c r="BV338" i="7"/>
  <c r="BV336" i="7"/>
  <c r="BV334" i="7"/>
  <c r="BV332" i="7"/>
  <c r="BV330" i="7"/>
  <c r="BV328" i="7"/>
  <c r="BV326" i="7"/>
  <c r="BV324" i="7"/>
  <c r="BV322" i="7"/>
  <c r="BV320" i="7"/>
  <c r="BV318" i="7"/>
  <c r="BV316" i="7"/>
  <c r="BV314" i="7"/>
  <c r="BV312" i="7"/>
  <c r="BV310" i="7"/>
  <c r="BV308" i="7"/>
  <c r="BV306" i="7"/>
  <c r="BV304" i="7"/>
  <c r="BV302" i="7"/>
  <c r="BV300" i="7"/>
  <c r="BV298" i="7"/>
  <c r="BV296" i="7"/>
  <c r="BV294" i="7"/>
  <c r="CD340" i="6"/>
  <c r="B340" i="6"/>
  <c r="CC339" i="6"/>
  <c r="CD338" i="6"/>
  <c r="B338" i="6"/>
  <c r="CC337" i="6"/>
  <c r="CD336" i="6"/>
  <c r="B336" i="6"/>
  <c r="CC335" i="6"/>
  <c r="CD334" i="6"/>
  <c r="B334" i="6"/>
  <c r="CC333" i="6"/>
  <c r="CD332" i="6"/>
  <c r="B332" i="6"/>
  <c r="CC331" i="6"/>
  <c r="CD330" i="6"/>
  <c r="B330" i="6"/>
  <c r="CC329" i="6"/>
  <c r="CD328" i="6"/>
  <c r="B328" i="6"/>
  <c r="CC327" i="6"/>
  <c r="CD326" i="6"/>
  <c r="B326" i="6"/>
  <c r="CC325" i="6"/>
  <c r="CD324" i="6"/>
  <c r="B324" i="6"/>
  <c r="CC323" i="6"/>
  <c r="CD322" i="6"/>
  <c r="B322" i="6"/>
  <c r="CC321" i="6"/>
  <c r="CD320" i="6"/>
  <c r="B320" i="6"/>
  <c r="CC319" i="6"/>
  <c r="CD318" i="6"/>
  <c r="B318" i="6"/>
  <c r="CC317" i="6"/>
  <c r="CD316" i="6"/>
  <c r="B316" i="6"/>
  <c r="CC315" i="6"/>
  <c r="CD314" i="6"/>
  <c r="B314" i="6"/>
  <c r="CC313" i="6"/>
  <c r="CD312" i="6"/>
  <c r="B312" i="6"/>
  <c r="CC311" i="6"/>
  <c r="CD310" i="6"/>
  <c r="B310" i="6"/>
  <c r="CC309" i="6"/>
  <c r="CD308" i="6"/>
  <c r="B308" i="6"/>
  <c r="CC307" i="6"/>
  <c r="CD306" i="6"/>
  <c r="B306" i="6"/>
  <c r="CC305" i="6"/>
  <c r="CD304" i="6"/>
  <c r="B304" i="6"/>
  <c r="CC303" i="6"/>
  <c r="CD302" i="6"/>
  <c r="B302" i="6"/>
  <c r="CC301" i="6"/>
  <c r="CD300" i="6"/>
  <c r="B300" i="6"/>
  <c r="CC299" i="6"/>
  <c r="CD298" i="6"/>
  <c r="B298" i="6"/>
  <c r="CC297" i="6"/>
  <c r="CD296" i="6"/>
  <c r="B296" i="6"/>
  <c r="CC295" i="6"/>
  <c r="CD294" i="6"/>
  <c r="B294" i="6"/>
  <c r="CC293" i="6"/>
  <c r="CD292" i="6"/>
  <c r="B292" i="6"/>
  <c r="CC291" i="6"/>
  <c r="BV341" i="7"/>
  <c r="BV339" i="7"/>
  <c r="BV335" i="7"/>
  <c r="BV331" i="7"/>
  <c r="BV327" i="7"/>
  <c r="BV323" i="7"/>
  <c r="BV319" i="7"/>
  <c r="BV315" i="7"/>
  <c r="BV311" i="7"/>
  <c r="BV307" i="7"/>
  <c r="BV303" i="7"/>
  <c r="BV299" i="7"/>
  <c r="BV295" i="7"/>
  <c r="CC340" i="6"/>
  <c r="B339" i="6"/>
  <c r="CD337" i="6"/>
  <c r="CC336" i="6"/>
  <c r="B335" i="6"/>
  <c r="CD333" i="6"/>
  <c r="CC332" i="6"/>
  <c r="B331" i="6"/>
  <c r="CD329" i="6"/>
  <c r="CC328" i="6"/>
  <c r="B327" i="6"/>
  <c r="CD325" i="6"/>
  <c r="CC324" i="6"/>
  <c r="B323" i="6"/>
  <c r="CD321" i="6"/>
  <c r="B321" i="6"/>
  <c r="CD319" i="6"/>
  <c r="CC318" i="6"/>
  <c r="CD317" i="6"/>
  <c r="CC316" i="6"/>
  <c r="B315" i="6"/>
  <c r="CC314" i="6"/>
  <c r="B313" i="6"/>
  <c r="CD311" i="6"/>
  <c r="CC310" i="6"/>
  <c r="CD309" i="6"/>
  <c r="CC308" i="6"/>
  <c r="B307" i="6"/>
  <c r="CC306" i="6"/>
  <c r="B305" i="6"/>
  <c r="CD303" i="6"/>
  <c r="B303" i="6"/>
  <c r="CD301" i="6"/>
  <c r="B301" i="6"/>
  <c r="CD299" i="6"/>
  <c r="CC298" i="6"/>
  <c r="CC296" i="6"/>
  <c r="B295" i="6"/>
  <c r="CD293" i="6"/>
  <c r="CC292" i="6"/>
  <c r="B291" i="6"/>
  <c r="BV337" i="7"/>
  <c r="BV333" i="7"/>
  <c r="BV329" i="7"/>
  <c r="BV325" i="7"/>
  <c r="BV321" i="7"/>
  <c r="BV317" i="7"/>
  <c r="BV313" i="7"/>
  <c r="BV309" i="7"/>
  <c r="BV305" i="7"/>
  <c r="BV301" i="7"/>
  <c r="BV297" i="7"/>
  <c r="CD339" i="6"/>
  <c r="CC338" i="6"/>
  <c r="B337" i="6"/>
  <c r="CD335" i="6"/>
  <c r="CC334" i="6"/>
  <c r="B333" i="6"/>
  <c r="CD331" i="6"/>
  <c r="CC330" i="6"/>
  <c r="B329" i="6"/>
  <c r="CD327" i="6"/>
  <c r="CC326" i="6"/>
  <c r="B325" i="6"/>
  <c r="CD323" i="6"/>
  <c r="CC322" i="6"/>
  <c r="CC320" i="6"/>
  <c r="B319" i="6"/>
  <c r="B317" i="6"/>
  <c r="CD315" i="6"/>
  <c r="CD313" i="6"/>
  <c r="CC312" i="6"/>
  <c r="B311" i="6"/>
  <c r="B309" i="6"/>
  <c r="CD307" i="6"/>
  <c r="CD305" i="6"/>
  <c r="CC304" i="6"/>
  <c r="CC302" i="6"/>
  <c r="CC300" i="6"/>
  <c r="B299" i="6"/>
  <c r="CD297" i="6"/>
  <c r="B297" i="6"/>
  <c r="CD295" i="6"/>
  <c r="CC294" i="6"/>
  <c r="B293" i="6"/>
  <c r="CD291" i="6"/>
  <c r="C801" i="13"/>
  <c r="BU291" i="7"/>
  <c r="BV290" i="7"/>
  <c r="B290" i="7"/>
  <c r="BU289" i="7"/>
  <c r="BV288" i="7"/>
  <c r="B288" i="7"/>
  <c r="BU287" i="7"/>
  <c r="BV286" i="7"/>
  <c r="B286" i="7"/>
  <c r="BU285" i="7"/>
  <c r="BV284" i="7"/>
  <c r="B284" i="7"/>
  <c r="BU283" i="7"/>
  <c r="BV282" i="7"/>
  <c r="B282" i="7"/>
  <c r="BU281" i="7"/>
  <c r="BV280" i="7"/>
  <c r="B280" i="7"/>
  <c r="BU279" i="7"/>
  <c r="BV278" i="7"/>
  <c r="B278" i="7"/>
  <c r="BU277" i="7"/>
  <c r="BV276" i="7"/>
  <c r="B276" i="7"/>
  <c r="BU275" i="7"/>
  <c r="BV274" i="7"/>
  <c r="B274" i="7"/>
  <c r="BU273" i="7"/>
  <c r="BV272" i="7"/>
  <c r="B272" i="7"/>
  <c r="BU271" i="7"/>
  <c r="BV270" i="7"/>
  <c r="B270" i="7"/>
  <c r="BU269" i="7"/>
  <c r="BV268" i="7"/>
  <c r="B268" i="7"/>
  <c r="BU267" i="7"/>
  <c r="BV266" i="7"/>
  <c r="B266" i="7"/>
  <c r="BU265" i="7"/>
  <c r="BV264" i="7"/>
  <c r="B264" i="7"/>
  <c r="BU263" i="7"/>
  <c r="BV262" i="7"/>
  <c r="B262" i="7"/>
  <c r="BU261" i="7"/>
  <c r="BV260" i="7"/>
  <c r="B260" i="7"/>
  <c r="BU259" i="7"/>
  <c r="BV258" i="7"/>
  <c r="B258" i="7"/>
  <c r="BU257" i="7"/>
  <c r="BV256" i="7"/>
  <c r="B256" i="7"/>
  <c r="BU255" i="7"/>
  <c r="BV254" i="7"/>
  <c r="B254" i="7"/>
  <c r="BU253" i="7"/>
  <c r="BV252" i="7"/>
  <c r="B252" i="7"/>
  <c r="BU251" i="7"/>
  <c r="BV250" i="7"/>
  <c r="B250" i="7"/>
  <c r="BU249" i="7"/>
  <c r="BV248" i="7"/>
  <c r="B248" i="7"/>
  <c r="BU247" i="7"/>
  <c r="BV246" i="7"/>
  <c r="B246" i="7"/>
  <c r="BU245" i="7"/>
  <c r="BV244" i="7"/>
  <c r="B244" i="7"/>
  <c r="BU243" i="7"/>
  <c r="BV242" i="7"/>
  <c r="B242" i="7"/>
  <c r="BV291" i="7"/>
  <c r="B291" i="7"/>
  <c r="BU290" i="7"/>
  <c r="BV289" i="7"/>
  <c r="B289" i="7"/>
  <c r="BU288" i="7"/>
  <c r="BV287" i="7"/>
  <c r="B287" i="7"/>
  <c r="BU286" i="7"/>
  <c r="BV285" i="7"/>
  <c r="B285" i="7"/>
  <c r="BU284" i="7"/>
  <c r="BV283" i="7"/>
  <c r="B283" i="7"/>
  <c r="BU282" i="7"/>
  <c r="BV281" i="7"/>
  <c r="B281" i="7"/>
  <c r="BU280" i="7"/>
  <c r="BV279" i="7"/>
  <c r="B279" i="7"/>
  <c r="BU278" i="7"/>
  <c r="BV277" i="7"/>
  <c r="B277" i="7"/>
  <c r="BU276" i="7"/>
  <c r="BV275" i="7"/>
  <c r="B275" i="7"/>
  <c r="BU274" i="7"/>
  <c r="BV273" i="7"/>
  <c r="B273" i="7"/>
  <c r="BU272" i="7"/>
  <c r="BV271" i="7"/>
  <c r="B271" i="7"/>
  <c r="BU270" i="7"/>
  <c r="BV269" i="7"/>
  <c r="B269" i="7"/>
  <c r="BU268" i="7"/>
  <c r="BV267" i="7"/>
  <c r="B267" i="7"/>
  <c r="BU266" i="7"/>
  <c r="BV265" i="7"/>
  <c r="B265" i="7"/>
  <c r="BU264" i="7"/>
  <c r="BV263" i="7"/>
  <c r="B263" i="7"/>
  <c r="BU262" i="7"/>
  <c r="BV261" i="7"/>
  <c r="B261" i="7"/>
  <c r="BU260" i="7"/>
  <c r="BV259" i="7"/>
  <c r="B259" i="7"/>
  <c r="BU258" i="7"/>
  <c r="BV257" i="7"/>
  <c r="B257" i="7"/>
  <c r="BU256" i="7"/>
  <c r="BV255" i="7"/>
  <c r="B255" i="7"/>
  <c r="BU254" i="7"/>
  <c r="BV253" i="7"/>
  <c r="B253" i="7"/>
  <c r="BU252" i="7"/>
  <c r="BV251" i="7"/>
  <c r="B251" i="7"/>
  <c r="BU250" i="7"/>
  <c r="BV249" i="7"/>
  <c r="B249" i="7"/>
  <c r="BU248" i="7"/>
  <c r="BV247" i="7"/>
  <c r="B247" i="7"/>
  <c r="BU246" i="7"/>
  <c r="BV245" i="7"/>
  <c r="B245" i="7"/>
  <c r="BU244" i="7"/>
  <c r="BV243" i="7"/>
  <c r="B243" i="7"/>
  <c r="BU242" i="7"/>
  <c r="BV236" i="7"/>
  <c r="B236" i="7"/>
  <c r="BV235" i="7"/>
  <c r="B235" i="7"/>
  <c r="BV234" i="7"/>
  <c r="B234" i="7"/>
  <c r="BV233" i="7"/>
  <c r="B233" i="7"/>
  <c r="BV232" i="7"/>
  <c r="B232" i="7"/>
  <c r="BV231" i="7"/>
  <c r="B231" i="7"/>
  <c r="BV230" i="7"/>
  <c r="B230" i="7"/>
  <c r="BV229" i="7"/>
  <c r="B229" i="7"/>
  <c r="BV228" i="7"/>
  <c r="B228" i="7"/>
  <c r="BV227" i="7"/>
  <c r="B227" i="7"/>
  <c r="BV226" i="7"/>
  <c r="B226" i="7"/>
  <c r="BV225" i="7"/>
  <c r="B225" i="7"/>
  <c r="BV224" i="7"/>
  <c r="B224" i="7"/>
  <c r="BV223" i="7"/>
  <c r="B223" i="7"/>
  <c r="BV222" i="7"/>
  <c r="B222" i="7"/>
  <c r="BV221" i="7"/>
  <c r="B221" i="7"/>
  <c r="BV220" i="7"/>
  <c r="B220" i="7"/>
  <c r="BV219" i="7"/>
  <c r="B219" i="7"/>
  <c r="BV218" i="7"/>
  <c r="B218" i="7"/>
  <c r="BV217" i="7"/>
  <c r="B217" i="7"/>
  <c r="BV216" i="7"/>
  <c r="B216" i="7"/>
  <c r="BV215" i="7"/>
  <c r="B215" i="7"/>
  <c r="BV214" i="7"/>
  <c r="B214" i="7"/>
  <c r="BV213" i="7"/>
  <c r="B213" i="7"/>
  <c r="BV212" i="7"/>
  <c r="B212" i="7"/>
  <c r="BV211" i="7"/>
  <c r="B211" i="7"/>
  <c r="BV210" i="7"/>
  <c r="B210" i="7"/>
  <c r="BV209" i="7"/>
  <c r="B209" i="7"/>
  <c r="BV208" i="7"/>
  <c r="B208" i="7"/>
  <c r="BV207" i="7"/>
  <c r="B207" i="7"/>
  <c r="BV206" i="7"/>
  <c r="B206" i="7"/>
  <c r="BV205" i="7"/>
  <c r="B205" i="7"/>
  <c r="BV204" i="7"/>
  <c r="B204" i="7"/>
  <c r="BV203" i="7"/>
  <c r="B203" i="7"/>
  <c r="BV202" i="7"/>
  <c r="B202" i="7"/>
  <c r="BV201" i="7"/>
  <c r="B201" i="7"/>
  <c r="BV200" i="7"/>
  <c r="B200" i="7"/>
  <c r="BV199" i="7"/>
  <c r="B199" i="7"/>
  <c r="BV198" i="7"/>
  <c r="B198" i="7"/>
  <c r="BV197" i="7"/>
  <c r="B197" i="7"/>
  <c r="BV196" i="7"/>
  <c r="B196" i="7"/>
  <c r="BV195" i="7"/>
  <c r="B195" i="7"/>
  <c r="BV194" i="7"/>
  <c r="B194" i="7"/>
  <c r="BV193" i="7"/>
  <c r="B193" i="7"/>
  <c r="BV192" i="7"/>
  <c r="B192" i="7"/>
  <c r="BV191" i="7"/>
  <c r="B191" i="7"/>
  <c r="BV190" i="7"/>
  <c r="B190" i="7"/>
  <c r="BV189" i="7"/>
  <c r="BU236" i="7"/>
  <c r="BU235" i="7"/>
  <c r="BU234" i="7"/>
  <c r="BU233" i="7"/>
  <c r="BU232" i="7"/>
  <c r="BU231" i="7"/>
  <c r="BU230" i="7"/>
  <c r="BU229" i="7"/>
  <c r="BU228" i="7"/>
  <c r="BU227" i="7"/>
  <c r="BU226" i="7"/>
  <c r="BU225" i="7"/>
  <c r="BU224" i="7"/>
  <c r="BU223" i="7"/>
  <c r="BU222" i="7"/>
  <c r="BU221" i="7"/>
  <c r="BU220" i="7"/>
  <c r="BU219" i="7"/>
  <c r="BU218" i="7"/>
  <c r="BU217" i="7"/>
  <c r="BU216" i="7"/>
  <c r="BU215" i="7"/>
  <c r="BU214" i="7"/>
  <c r="BU213" i="7"/>
  <c r="BU212" i="7"/>
  <c r="BU211" i="7"/>
  <c r="BU210" i="7"/>
  <c r="BU209" i="7"/>
  <c r="BU208" i="7"/>
  <c r="BU207" i="7"/>
  <c r="BU206" i="7"/>
  <c r="BU205" i="7"/>
  <c r="BU204" i="7"/>
  <c r="BU203" i="7"/>
  <c r="BU202" i="7"/>
  <c r="BU201" i="7"/>
  <c r="BU200" i="7"/>
  <c r="BU199" i="7"/>
  <c r="BU198" i="7"/>
  <c r="BU197" i="7"/>
  <c r="BU196" i="7"/>
  <c r="BU195" i="7"/>
  <c r="BU194" i="7"/>
  <c r="BU193" i="7"/>
  <c r="BU192" i="7"/>
  <c r="BU191" i="7"/>
  <c r="BU190" i="7"/>
  <c r="BU189" i="7"/>
  <c r="BU188" i="7"/>
  <c r="BU187" i="7"/>
  <c r="B188" i="7"/>
  <c r="BV187" i="7"/>
  <c r="B189" i="7"/>
  <c r="BV188" i="7"/>
  <c r="B187" i="7"/>
  <c r="AL12" i="8"/>
  <c r="AH12" i="8" s="1"/>
  <c r="AL14" i="8"/>
  <c r="AH14" i="8" s="1"/>
  <c r="AL16" i="8"/>
  <c r="AH16" i="8" s="1"/>
  <c r="AL18" i="8"/>
  <c r="AH18" i="8" s="1"/>
  <c r="AL20" i="8"/>
  <c r="AH20" i="8" s="1"/>
  <c r="AL22" i="8"/>
  <c r="AH22" i="8" s="1"/>
  <c r="AL24" i="8"/>
  <c r="AH24" i="8" s="1"/>
  <c r="AL26" i="8"/>
  <c r="AH26" i="8" s="1"/>
  <c r="AL28" i="8"/>
  <c r="AH28" i="8" s="1"/>
  <c r="AL30" i="8"/>
  <c r="AH30" i="8" s="1"/>
  <c r="AL32" i="8"/>
  <c r="AH32" i="8" s="1"/>
  <c r="AL34" i="8"/>
  <c r="AH34" i="8" s="1"/>
  <c r="AL36" i="8"/>
  <c r="AH36" i="8" s="1"/>
  <c r="AL38" i="8"/>
  <c r="AH38" i="8" s="1"/>
  <c r="AL40" i="8"/>
  <c r="AH40" i="8" s="1"/>
  <c r="AL42" i="8"/>
  <c r="AH42" i="8" s="1"/>
  <c r="AL44" i="8"/>
  <c r="AH44" i="8" s="1"/>
  <c r="AL46" i="8"/>
  <c r="AH46" i="8" s="1"/>
  <c r="AL48" i="8"/>
  <c r="AH48" i="8" s="1"/>
  <c r="AL50" i="8"/>
  <c r="AH50" i="8" s="1"/>
  <c r="AL52" i="8"/>
  <c r="AH52" i="8" s="1"/>
  <c r="AL54" i="8"/>
  <c r="AH54" i="8" s="1"/>
  <c r="AL56" i="8"/>
  <c r="AH56" i="8" s="1"/>
  <c r="AL58" i="8"/>
  <c r="AH58" i="8" s="1"/>
  <c r="AL60" i="8"/>
  <c r="AH60" i="8" s="1"/>
  <c r="AL13" i="8"/>
  <c r="AH13" i="8" s="1"/>
  <c r="AL15" i="8"/>
  <c r="AH15" i="8" s="1"/>
  <c r="AL19" i="8"/>
  <c r="AH19" i="8" s="1"/>
  <c r="AL21" i="8"/>
  <c r="AH21" i="8" s="1"/>
  <c r="AL23" i="8"/>
  <c r="AH23" i="8" s="1"/>
  <c r="AL25" i="8"/>
  <c r="AH25" i="8" s="1"/>
  <c r="AL27" i="8"/>
  <c r="AH27" i="8" s="1"/>
  <c r="AL29" i="8"/>
  <c r="AH29" i="8" s="1"/>
  <c r="AL31" i="8"/>
  <c r="AH31" i="8" s="1"/>
  <c r="AL33" i="8"/>
  <c r="AH33" i="8" s="1"/>
  <c r="AL35" i="8"/>
  <c r="AH35" i="8" s="1"/>
  <c r="AL37" i="8"/>
  <c r="AH37" i="8" s="1"/>
  <c r="AL39" i="8"/>
  <c r="AH39" i="8" s="1"/>
  <c r="AL41" i="8"/>
  <c r="AH41" i="8" s="1"/>
  <c r="AL43" i="8"/>
  <c r="AH43" i="8" s="1"/>
  <c r="AL45" i="8"/>
  <c r="AH45" i="8" s="1"/>
  <c r="AL47" i="8"/>
  <c r="AH47" i="8" s="1"/>
  <c r="AL49" i="8"/>
  <c r="AH49" i="8" s="1"/>
  <c r="AL51" i="8"/>
  <c r="AH51" i="8" s="1"/>
  <c r="AL53" i="8"/>
  <c r="AH53" i="8" s="1"/>
  <c r="AL55" i="8"/>
  <c r="AH55" i="8" s="1"/>
  <c r="AL57" i="8"/>
  <c r="AH57" i="8" s="1"/>
  <c r="AL59" i="8"/>
  <c r="AH59" i="8" s="1"/>
  <c r="B11" i="8"/>
  <c r="CD233" i="6"/>
  <c r="B233" i="6"/>
  <c r="CD232" i="6"/>
  <c r="B232" i="6"/>
  <c r="CD231" i="6"/>
  <c r="B231" i="6"/>
  <c r="CD230" i="6"/>
  <c r="B230" i="6"/>
  <c r="CD229" i="6"/>
  <c r="B229" i="6"/>
  <c r="CD228" i="6"/>
  <c r="B228" i="6"/>
  <c r="CD227" i="6"/>
  <c r="B227" i="6"/>
  <c r="CD226" i="6"/>
  <c r="B226" i="6"/>
  <c r="CD225" i="6"/>
  <c r="B225" i="6"/>
  <c r="CD224" i="6"/>
  <c r="B224" i="6"/>
  <c r="CD223" i="6"/>
  <c r="B223" i="6"/>
  <c r="CD222" i="6"/>
  <c r="B222" i="6"/>
  <c r="CD221" i="6"/>
  <c r="B221" i="6"/>
  <c r="CD220" i="6"/>
  <c r="B220" i="6"/>
  <c r="CD219" i="6"/>
  <c r="B219" i="6"/>
  <c r="CD218" i="6"/>
  <c r="B218" i="6"/>
  <c r="CD217" i="6"/>
  <c r="B217" i="6"/>
  <c r="CD216" i="6"/>
  <c r="B216" i="6"/>
  <c r="CD215" i="6"/>
  <c r="B215" i="6"/>
  <c r="CD214" i="6"/>
  <c r="B214" i="6"/>
  <c r="CD213" i="6"/>
  <c r="B213" i="6"/>
  <c r="CD212" i="6"/>
  <c r="B212" i="6"/>
  <c r="CD211" i="6"/>
  <c r="B211" i="6"/>
  <c r="CD210" i="6"/>
  <c r="B210" i="6"/>
  <c r="CD209" i="6"/>
  <c r="B209" i="6"/>
  <c r="CD208" i="6"/>
  <c r="B208" i="6"/>
  <c r="CD207" i="6"/>
  <c r="B207" i="6"/>
  <c r="CD206" i="6"/>
  <c r="B206" i="6"/>
  <c r="CD205" i="6"/>
  <c r="B205" i="6"/>
  <c r="CD204" i="6"/>
  <c r="B204" i="6"/>
  <c r="CD203" i="6"/>
  <c r="B203" i="6"/>
  <c r="CD202" i="6"/>
  <c r="B202" i="6"/>
  <c r="CD201" i="6"/>
  <c r="B201" i="6"/>
  <c r="CD200" i="6"/>
  <c r="B200" i="6"/>
  <c r="CD199" i="6"/>
  <c r="B199" i="6"/>
  <c r="CD198" i="6"/>
  <c r="B198" i="6"/>
  <c r="CD197" i="6"/>
  <c r="B197" i="6"/>
  <c r="CD196" i="6"/>
  <c r="B196" i="6"/>
  <c r="CD195" i="6"/>
  <c r="B195" i="6"/>
  <c r="CD194" i="6"/>
  <c r="B194" i="6"/>
  <c r="CD193" i="6"/>
  <c r="B193" i="6"/>
  <c r="CD192" i="6"/>
  <c r="B192" i="6"/>
  <c r="CD191" i="6"/>
  <c r="B191" i="6"/>
  <c r="CD190" i="6"/>
  <c r="B190" i="6"/>
  <c r="CD189" i="6"/>
  <c r="B189" i="6"/>
  <c r="CD188" i="6"/>
  <c r="B188" i="6"/>
  <c r="CD187" i="6"/>
  <c r="B187" i="6"/>
  <c r="CD186" i="6"/>
  <c r="B186" i="6"/>
  <c r="CD185" i="6"/>
  <c r="B185" i="6"/>
  <c r="B184" i="6"/>
  <c r="CC233" i="6"/>
  <c r="CC232" i="6"/>
  <c r="CC231" i="6"/>
  <c r="CC230" i="6"/>
  <c r="CC229" i="6"/>
  <c r="CC228" i="6"/>
  <c r="CC227" i="6"/>
  <c r="CC226" i="6"/>
  <c r="CC225" i="6"/>
  <c r="CC224" i="6"/>
  <c r="CC223" i="6"/>
  <c r="CC222" i="6"/>
  <c r="CC221" i="6"/>
  <c r="CC220" i="6"/>
  <c r="CC219" i="6"/>
  <c r="CC218" i="6"/>
  <c r="CC217" i="6"/>
  <c r="CC216" i="6"/>
  <c r="CC215" i="6"/>
  <c r="CC214" i="6"/>
  <c r="CC213" i="6"/>
  <c r="CC212" i="6"/>
  <c r="CC211" i="6"/>
  <c r="CC210" i="6"/>
  <c r="CC209" i="6"/>
  <c r="CC208" i="6"/>
  <c r="CC207" i="6"/>
  <c r="CC206" i="6"/>
  <c r="CC205" i="6"/>
  <c r="CC204" i="6"/>
  <c r="CC203" i="6"/>
  <c r="CC202" i="6"/>
  <c r="CC201" i="6"/>
  <c r="CC200" i="6"/>
  <c r="CC199" i="6"/>
  <c r="CC198" i="6"/>
  <c r="CC197" i="6"/>
  <c r="CC196" i="6"/>
  <c r="CC195" i="6"/>
  <c r="CC194" i="6"/>
  <c r="CC193" i="6"/>
  <c r="CC192" i="6"/>
  <c r="CC191" i="6"/>
  <c r="CC190" i="6"/>
  <c r="CC189" i="6"/>
  <c r="CC188" i="6"/>
  <c r="CC187" i="6"/>
  <c r="CC186" i="6"/>
  <c r="CC185" i="6"/>
  <c r="CC184" i="6"/>
  <c r="B397" i="7"/>
  <c r="B396" i="7"/>
  <c r="B395" i="7"/>
  <c r="BU394" i="7"/>
  <c r="B393" i="7"/>
  <c r="BU392" i="7"/>
  <c r="B391" i="7"/>
  <c r="BU390" i="7"/>
  <c r="B389" i="7"/>
  <c r="BU388" i="7"/>
  <c r="B387" i="7"/>
  <c r="BU386" i="7"/>
  <c r="B385" i="7"/>
  <c r="BU384" i="7"/>
  <c r="B383" i="7"/>
  <c r="BU382" i="7"/>
  <c r="B381" i="7"/>
  <c r="BU380" i="7"/>
  <c r="B379" i="7"/>
  <c r="BU378" i="7"/>
  <c r="B377" i="7"/>
  <c r="BU376" i="7"/>
  <c r="B375" i="7"/>
  <c r="BU374" i="7"/>
  <c r="B373" i="7"/>
  <c r="BU372" i="7"/>
  <c r="B371" i="7"/>
  <c r="BU370" i="7"/>
  <c r="B369" i="7"/>
  <c r="BU368" i="7"/>
  <c r="B367" i="7"/>
  <c r="BU366" i="7"/>
  <c r="B365" i="7"/>
  <c r="BU364" i="7"/>
  <c r="B363" i="7"/>
  <c r="BU362" i="7"/>
  <c r="B361" i="7"/>
  <c r="BU360" i="7"/>
  <c r="B359" i="7"/>
  <c r="BU358" i="7"/>
  <c r="B357" i="7"/>
  <c r="BU356" i="7"/>
  <c r="B355" i="7"/>
  <c r="BU354" i="7"/>
  <c r="B353" i="7"/>
  <c r="BU352" i="7"/>
  <c r="B351" i="7"/>
  <c r="BU350" i="7"/>
  <c r="B349" i="7"/>
  <c r="BU348" i="7"/>
  <c r="BU397" i="7"/>
  <c r="BU396" i="7"/>
  <c r="BU395" i="7"/>
  <c r="B394" i="7"/>
  <c r="BU393" i="7"/>
  <c r="B392" i="7"/>
  <c r="BU391" i="7"/>
  <c r="B390" i="7"/>
  <c r="BU389" i="7"/>
  <c r="B388" i="7"/>
  <c r="BU387" i="7"/>
  <c r="B386" i="7"/>
  <c r="BU385" i="7"/>
  <c r="B384" i="7"/>
  <c r="BU383" i="7"/>
  <c r="B382" i="7"/>
  <c r="BU381" i="7"/>
  <c r="B380" i="7"/>
  <c r="BU379" i="7"/>
  <c r="B378" i="7"/>
  <c r="BU377" i="7"/>
  <c r="B376" i="7"/>
  <c r="BU375" i="7"/>
  <c r="B374" i="7"/>
  <c r="BU373" i="7"/>
  <c r="B372" i="7"/>
  <c r="BU371" i="7"/>
  <c r="B370" i="7"/>
  <c r="BU369" i="7"/>
  <c r="B368" i="7"/>
  <c r="BU367" i="7"/>
  <c r="B366" i="7"/>
  <c r="BU365" i="7"/>
  <c r="B364" i="7"/>
  <c r="BU363" i="7"/>
  <c r="B362" i="7"/>
  <c r="BU361" i="7"/>
  <c r="B360" i="7"/>
  <c r="BU359" i="7"/>
  <c r="B358" i="7"/>
  <c r="BU357" i="7"/>
  <c r="B356" i="7"/>
  <c r="BU355" i="7"/>
  <c r="B354" i="7"/>
  <c r="BU353" i="7"/>
  <c r="B352" i="7"/>
  <c r="BU351" i="7"/>
  <c r="B350" i="7"/>
  <c r="BU349" i="7"/>
  <c r="B348" i="7"/>
  <c r="CC288" i="6"/>
  <c r="CD287" i="6"/>
  <c r="B287" i="6"/>
  <c r="CC286" i="6"/>
  <c r="CD285" i="6"/>
  <c r="B285" i="6"/>
  <c r="CC284" i="6"/>
  <c r="CD283" i="6"/>
  <c r="B283" i="6"/>
  <c r="CC282" i="6"/>
  <c r="CD281" i="6"/>
  <c r="B281" i="6"/>
  <c r="CC280" i="6"/>
  <c r="CD279" i="6"/>
  <c r="B279" i="6"/>
  <c r="CC278" i="6"/>
  <c r="CD277" i="6"/>
  <c r="B277" i="6"/>
  <c r="CC276" i="6"/>
  <c r="CD275" i="6"/>
  <c r="B275" i="6"/>
  <c r="CC274" i="6"/>
  <c r="CD273" i="6"/>
  <c r="B273" i="6"/>
  <c r="CC272" i="6"/>
  <c r="CD271" i="6"/>
  <c r="B271" i="6"/>
  <c r="CC270" i="6"/>
  <c r="CD269" i="6"/>
  <c r="B269" i="6"/>
  <c r="CC268" i="6"/>
  <c r="CD267" i="6"/>
  <c r="B267" i="6"/>
  <c r="CC266" i="6"/>
  <c r="CD265" i="6"/>
  <c r="B265" i="6"/>
  <c r="CC264" i="6"/>
  <c r="CD263" i="6"/>
  <c r="B263" i="6"/>
  <c r="CC262" i="6"/>
  <c r="CD261" i="6"/>
  <c r="B261" i="6"/>
  <c r="CC260" i="6"/>
  <c r="CD259" i="6"/>
  <c r="B259" i="6"/>
  <c r="CC258" i="6"/>
  <c r="CD257" i="6"/>
  <c r="B257" i="6"/>
  <c r="CC256" i="6"/>
  <c r="CD255" i="6"/>
  <c r="B255" i="6"/>
  <c r="CC254" i="6"/>
  <c r="CD253" i="6"/>
  <c r="B253" i="6"/>
  <c r="CC252" i="6"/>
  <c r="CD251" i="6"/>
  <c r="B251" i="6"/>
  <c r="CC250" i="6"/>
  <c r="CD249" i="6"/>
  <c r="B249" i="6"/>
  <c r="CC248" i="6"/>
  <c r="CD247" i="6"/>
  <c r="B247" i="6"/>
  <c r="CC246" i="6"/>
  <c r="CD245" i="6"/>
  <c r="B245" i="6"/>
  <c r="CC244" i="6"/>
  <c r="CD243" i="6"/>
  <c r="B243" i="6"/>
  <c r="CC242" i="6"/>
  <c r="CD241" i="6"/>
  <c r="B241" i="6"/>
  <c r="CC240" i="6"/>
  <c r="B239" i="6"/>
  <c r="CD288" i="6"/>
  <c r="B288" i="6"/>
  <c r="CC287" i="6"/>
  <c r="CD286" i="6"/>
  <c r="B286" i="6"/>
  <c r="CC285" i="6"/>
  <c r="CD284" i="6"/>
  <c r="B284" i="6"/>
  <c r="CC283" i="6"/>
  <c r="CD282" i="6"/>
  <c r="B282" i="6"/>
  <c r="CC281" i="6"/>
  <c r="CD280" i="6"/>
  <c r="B280" i="6"/>
  <c r="CC279" i="6"/>
  <c r="CD278" i="6"/>
  <c r="B278" i="6"/>
  <c r="CC277" i="6"/>
  <c r="CD276" i="6"/>
  <c r="B276" i="6"/>
  <c r="CC275" i="6"/>
  <c r="CD274" i="6"/>
  <c r="B274" i="6"/>
  <c r="CC273" i="6"/>
  <c r="CD272" i="6"/>
  <c r="B272" i="6"/>
  <c r="CC271" i="6"/>
  <c r="CD270" i="6"/>
  <c r="B270" i="6"/>
  <c r="CC269" i="6"/>
  <c r="CD268" i="6"/>
  <c r="B268" i="6"/>
  <c r="CC267" i="6"/>
  <c r="CD266" i="6"/>
  <c r="B266" i="6"/>
  <c r="CC265" i="6"/>
  <c r="CD264" i="6"/>
  <c r="B264" i="6"/>
  <c r="CC263" i="6"/>
  <c r="CD262" i="6"/>
  <c r="B262" i="6"/>
  <c r="CC261" i="6"/>
  <c r="CD260" i="6"/>
  <c r="B260" i="6"/>
  <c r="CC259" i="6"/>
  <c r="CD258" i="6"/>
  <c r="B258" i="6"/>
  <c r="CC257" i="6"/>
  <c r="CD256" i="6"/>
  <c r="B256" i="6"/>
  <c r="CC255" i="6"/>
  <c r="CD254" i="6"/>
  <c r="B254" i="6"/>
  <c r="CC253" i="6"/>
  <c r="CD252" i="6"/>
  <c r="B252" i="6"/>
  <c r="CC251" i="6"/>
  <c r="CD250" i="6"/>
  <c r="B250" i="6"/>
  <c r="CC249" i="6"/>
  <c r="CD248" i="6"/>
  <c r="B248" i="6"/>
  <c r="CC247" i="6"/>
  <c r="CD246" i="6"/>
  <c r="B246" i="6"/>
  <c r="CC245" i="6"/>
  <c r="CD244" i="6"/>
  <c r="B244" i="6"/>
  <c r="CC243" i="6"/>
  <c r="CD242" i="6"/>
  <c r="B242" i="6"/>
  <c r="CC241" i="6"/>
  <c r="CD240" i="6"/>
  <c r="B240" i="6"/>
  <c r="CC239" i="6"/>
  <c r="DG43" i="7"/>
  <c r="DO43" i="7" s="1"/>
  <c r="DC100" i="7" s="1"/>
  <c r="C517" i="13"/>
  <c r="DO43" i="6"/>
  <c r="DW43" i="6" s="1"/>
  <c r="DK100" i="6" s="1"/>
  <c r="C49" i="13"/>
  <c r="C819" i="13"/>
  <c r="C805" i="13"/>
  <c r="C811" i="13"/>
  <c r="C825" i="13"/>
  <c r="C799" i="13"/>
  <c r="C813" i="13"/>
  <c r="C827" i="13"/>
  <c r="C539" i="13" l="1"/>
  <c r="C809" i="13"/>
  <c r="C807" i="13"/>
  <c r="C815" i="13"/>
  <c r="C817" i="13"/>
  <c r="C823" i="13"/>
  <c r="C73" i="13"/>
  <c r="CD239" i="6"/>
  <c r="CD344" i="6"/>
  <c r="BV348" i="7"/>
  <c r="C359" i="13"/>
  <c r="C381" i="13"/>
  <c r="C71" i="13"/>
  <c r="C84" i="13"/>
  <c r="C367" i="13"/>
  <c r="C373" i="13"/>
  <c r="C379" i="13"/>
  <c r="DC117" i="6"/>
  <c r="C46" i="13" s="1"/>
  <c r="C365" i="13"/>
  <c r="C350" i="13"/>
  <c r="C352" i="13"/>
  <c r="C361" i="13"/>
  <c r="C363" i="13"/>
  <c r="C371" i="13"/>
  <c r="C375" i="13"/>
  <c r="C377" i="13"/>
  <c r="C369" i="13"/>
  <c r="P31" i="3"/>
  <c r="C38" i="13" s="1"/>
  <c r="C34" i="13"/>
  <c r="C567" i="13"/>
  <c r="C744" i="13"/>
  <c r="C595" i="13"/>
  <c r="C661" i="13"/>
  <c r="C783" i="13"/>
  <c r="C666" i="13"/>
  <c r="C732" i="13"/>
  <c r="C615" i="13"/>
  <c r="C545" i="13"/>
  <c r="C673" i="13"/>
  <c r="C546" i="13"/>
  <c r="C674" i="13"/>
  <c r="C547" i="13"/>
  <c r="C675" i="13"/>
  <c r="C548" i="13"/>
  <c r="C676" i="13"/>
  <c r="C549" i="13"/>
  <c r="C677" i="13"/>
  <c r="C550" i="13"/>
  <c r="C678" i="13"/>
  <c r="C583" i="13"/>
  <c r="C728" i="13"/>
  <c r="C787" i="13"/>
  <c r="C730" i="13"/>
  <c r="C553" i="13"/>
  <c r="C682" i="13"/>
  <c r="C556" i="13"/>
  <c r="C685" i="13"/>
  <c r="C558" i="13"/>
  <c r="C686" i="13"/>
  <c r="C551" i="13"/>
  <c r="C791" i="13"/>
  <c r="C696" i="13"/>
  <c r="C786" i="13"/>
  <c r="C597" i="13"/>
  <c r="C576" i="13"/>
  <c r="C602" i="13"/>
  <c r="C668" i="13"/>
  <c r="C734" i="13"/>
  <c r="C719" i="13"/>
  <c r="C617" i="13"/>
  <c r="C554" i="13"/>
  <c r="C746" i="13"/>
  <c r="C683" i="13"/>
  <c r="C620" i="13"/>
  <c r="C748" i="13"/>
  <c r="C687" i="13"/>
  <c r="C616" i="13"/>
  <c r="C625" i="13"/>
  <c r="C753" i="13"/>
  <c r="C626" i="13"/>
  <c r="C754" i="13"/>
  <c r="C627" i="13"/>
  <c r="C755" i="13"/>
  <c r="C628" i="13"/>
  <c r="C756" i="13"/>
  <c r="C629" i="13"/>
  <c r="C757" i="13"/>
  <c r="C630" i="13"/>
  <c r="C758" i="13"/>
  <c r="C704" i="13"/>
  <c r="C671" i="13"/>
  <c r="C657" i="13"/>
  <c r="C789" i="13"/>
  <c r="C604" i="13"/>
  <c r="C760" i="13"/>
  <c r="C761" i="13"/>
  <c r="C571" i="13"/>
  <c r="C699" i="13"/>
  <c r="C572" i="13"/>
  <c r="C700" i="13"/>
  <c r="C573" i="13"/>
  <c r="C701" i="13"/>
  <c r="C574" i="13"/>
  <c r="C702" i="13"/>
  <c r="C743" i="13"/>
  <c r="C672" i="13"/>
  <c r="C632" i="13"/>
  <c r="C695" i="13"/>
  <c r="C596" i="13"/>
  <c r="C543" i="13"/>
  <c r="C667" i="13"/>
  <c r="C655" i="13"/>
  <c r="C634" i="13"/>
  <c r="C577" i="13"/>
  <c r="C706" i="13"/>
  <c r="C771" i="13"/>
  <c r="C644" i="13"/>
  <c r="C772" i="13"/>
  <c r="C645" i="13"/>
  <c r="C773" i="13"/>
  <c r="C646" i="13"/>
  <c r="C774" i="13"/>
  <c r="C640" i="13"/>
  <c r="C600" i="13"/>
  <c r="C559" i="13"/>
  <c r="C722" i="13"/>
  <c r="C788" i="13"/>
  <c r="C647" i="13"/>
  <c r="C712" i="13"/>
  <c r="C794" i="13"/>
  <c r="C541" i="13"/>
  <c r="C656" i="13"/>
  <c r="C752" i="13"/>
  <c r="C624" i="13"/>
  <c r="C688" i="13"/>
  <c r="C569" i="13"/>
  <c r="C570" i="13"/>
  <c r="C552" i="13"/>
  <c r="C705" i="13"/>
  <c r="C642" i="13"/>
  <c r="C579" i="13"/>
  <c r="C591" i="13"/>
  <c r="C585" i="13"/>
  <c r="C713" i="13"/>
  <c r="C586" i="13"/>
  <c r="C714" i="13"/>
  <c r="C587" i="13"/>
  <c r="C715" i="13"/>
  <c r="C588" i="13"/>
  <c r="C716" i="13"/>
  <c r="C589" i="13"/>
  <c r="C717" i="13"/>
  <c r="C590" i="13"/>
  <c r="C718" i="13"/>
  <c r="C679" i="13"/>
  <c r="C575" i="13"/>
  <c r="C544" i="13"/>
  <c r="C658" i="13"/>
  <c r="C724" i="13"/>
  <c r="C790" i="13"/>
  <c r="C665" i="13"/>
  <c r="C731" i="13"/>
  <c r="C542" i="13"/>
  <c r="C663" i="13"/>
  <c r="C751" i="13"/>
  <c r="C680" i="13"/>
  <c r="C609" i="13"/>
  <c r="C737" i="13"/>
  <c r="C610" i="13"/>
  <c r="C738" i="13"/>
  <c r="C611" i="13"/>
  <c r="C739" i="13"/>
  <c r="C612" i="13"/>
  <c r="C740" i="13"/>
  <c r="C613" i="13"/>
  <c r="C741" i="13"/>
  <c r="C614" i="13"/>
  <c r="C742" i="13"/>
  <c r="C768" i="13"/>
  <c r="C735" i="13"/>
  <c r="C721" i="13"/>
  <c r="C726" i="13"/>
  <c r="C733" i="13"/>
  <c r="C745" i="13"/>
  <c r="C619" i="13"/>
  <c r="C557" i="13"/>
  <c r="C749" i="13"/>
  <c r="C622" i="13"/>
  <c r="C750" i="13"/>
  <c r="C736" i="13"/>
  <c r="C703" i="13"/>
  <c r="C594" i="13"/>
  <c r="C660" i="13"/>
  <c r="C662" i="13"/>
  <c r="C727" i="13"/>
  <c r="C603" i="13"/>
  <c r="C605" i="13"/>
  <c r="C767" i="13"/>
  <c r="C648" i="13"/>
  <c r="C681" i="13"/>
  <c r="C618" i="13"/>
  <c r="C555" i="13"/>
  <c r="C747" i="13"/>
  <c r="C684" i="13"/>
  <c r="C621" i="13"/>
  <c r="C631" i="13"/>
  <c r="C561" i="13"/>
  <c r="C689" i="13"/>
  <c r="C562" i="13"/>
  <c r="C690" i="13"/>
  <c r="C563" i="13"/>
  <c r="C691" i="13"/>
  <c r="C564" i="13"/>
  <c r="C692" i="13"/>
  <c r="C565" i="13"/>
  <c r="C693" i="13"/>
  <c r="C566" i="13"/>
  <c r="C694" i="13"/>
  <c r="C599" i="13"/>
  <c r="C664" i="13"/>
  <c r="C659" i="13"/>
  <c r="C793" i="13"/>
  <c r="C670" i="13"/>
  <c r="C584" i="13"/>
  <c r="C762" i="13"/>
  <c r="C635" i="13"/>
  <c r="C763" i="13"/>
  <c r="C636" i="13"/>
  <c r="C764" i="13"/>
  <c r="C637" i="13"/>
  <c r="C765" i="13"/>
  <c r="C638" i="13"/>
  <c r="C766" i="13"/>
  <c r="C759" i="13"/>
  <c r="C639" i="13"/>
  <c r="C785" i="13"/>
  <c r="C598" i="13"/>
  <c r="C601" i="13"/>
  <c r="C669" i="13"/>
  <c r="C633" i="13"/>
  <c r="C623" i="13"/>
  <c r="C769" i="13"/>
  <c r="C643" i="13"/>
  <c r="C580" i="13"/>
  <c r="C708" i="13"/>
  <c r="C581" i="13"/>
  <c r="C709" i="13"/>
  <c r="C582" i="13"/>
  <c r="C710" i="13"/>
  <c r="C711" i="13"/>
  <c r="C607" i="13"/>
  <c r="C593" i="13"/>
  <c r="C723" i="13"/>
  <c r="C725" i="13"/>
  <c r="C792" i="13"/>
  <c r="C729" i="13"/>
  <c r="C795" i="13"/>
  <c r="C606" i="13"/>
  <c r="C560" i="13"/>
  <c r="C784" i="13"/>
  <c r="C720" i="13"/>
  <c r="C592" i="13"/>
  <c r="C697" i="13"/>
  <c r="C698" i="13"/>
  <c r="C641" i="13"/>
  <c r="C578" i="13"/>
  <c r="C770" i="13"/>
  <c r="C707" i="13"/>
  <c r="C776" i="13"/>
  <c r="C649" i="13"/>
  <c r="C777" i="13"/>
  <c r="C650" i="13"/>
  <c r="C778" i="13"/>
  <c r="C651" i="13"/>
  <c r="C779" i="13"/>
  <c r="C652" i="13"/>
  <c r="C780" i="13"/>
  <c r="C653" i="13"/>
  <c r="C781" i="13"/>
  <c r="C654" i="13"/>
  <c r="C782" i="13"/>
  <c r="C608" i="13"/>
  <c r="C568" i="13"/>
  <c r="C775" i="13"/>
  <c r="C943" i="13"/>
  <c r="AH11" i="8"/>
  <c r="C119" i="13"/>
  <c r="C87" i="13"/>
  <c r="C231" i="13"/>
  <c r="C319" i="13"/>
  <c r="C223" i="13"/>
  <c r="C167" i="13"/>
  <c r="C239" i="13"/>
  <c r="C335" i="13"/>
  <c r="C255" i="13"/>
  <c r="C183" i="13"/>
  <c r="C327" i="13"/>
  <c r="C263" i="13"/>
  <c r="C191" i="13"/>
  <c r="C303" i="13"/>
  <c r="C175" i="13"/>
  <c r="C334" i="13"/>
  <c r="C152" i="13"/>
  <c r="C312" i="13"/>
  <c r="C144" i="13"/>
  <c r="C216" i="13"/>
  <c r="C288" i="13"/>
  <c r="C113" i="13"/>
  <c r="C177" i="13"/>
  <c r="C249" i="13"/>
  <c r="C297" i="13"/>
  <c r="C98" i="13"/>
  <c r="C114" i="13"/>
  <c r="C130" i="13"/>
  <c r="C146" i="13"/>
  <c r="C162" i="13"/>
  <c r="C178" i="13"/>
  <c r="C194" i="13"/>
  <c r="C210" i="13"/>
  <c r="C226" i="13"/>
  <c r="C242" i="13"/>
  <c r="C258" i="13"/>
  <c r="C274" i="13"/>
  <c r="C290" i="13"/>
  <c r="C306" i="13"/>
  <c r="C322" i="13"/>
  <c r="C338" i="13"/>
  <c r="C128" i="13"/>
  <c r="C200" i="13"/>
  <c r="C272" i="13"/>
  <c r="C105" i="13"/>
  <c r="C169" i="13"/>
  <c r="C233" i="13"/>
  <c r="C289" i="13"/>
  <c r="C99" i="13"/>
  <c r="C115" i="13"/>
  <c r="C131" i="13"/>
  <c r="C147" i="13"/>
  <c r="C163" i="13"/>
  <c r="C179" i="13"/>
  <c r="C195" i="13"/>
  <c r="C211" i="13"/>
  <c r="C227" i="13"/>
  <c r="C243" i="13"/>
  <c r="C259" i="13"/>
  <c r="C275" i="13"/>
  <c r="C291" i="13"/>
  <c r="C307" i="13"/>
  <c r="C323" i="13"/>
  <c r="C339" i="13"/>
  <c r="C160" i="13"/>
  <c r="C304" i="13"/>
  <c r="C153" i="13"/>
  <c r="C313" i="13"/>
  <c r="C92" i="13"/>
  <c r="C108" i="13"/>
  <c r="C124" i="13"/>
  <c r="C140" i="13"/>
  <c r="C156" i="13"/>
  <c r="C172" i="13"/>
  <c r="C188" i="13"/>
  <c r="C204" i="13"/>
  <c r="C220" i="13"/>
  <c r="C236" i="13"/>
  <c r="C252" i="13"/>
  <c r="C268" i="13"/>
  <c r="C284" i="13"/>
  <c r="C300" i="13"/>
  <c r="C316" i="13"/>
  <c r="C332" i="13"/>
  <c r="C112" i="13"/>
  <c r="C184" i="13"/>
  <c r="C256" i="13"/>
  <c r="C328" i="13"/>
  <c r="C145" i="13"/>
  <c r="C201" i="13"/>
  <c r="C265" i="13"/>
  <c r="C337" i="13"/>
  <c r="C101" i="13"/>
  <c r="C117" i="13"/>
  <c r="C133" i="13"/>
  <c r="C149" i="13"/>
  <c r="C165" i="13"/>
  <c r="C181" i="13"/>
  <c r="C197" i="13"/>
  <c r="C213" i="13"/>
  <c r="C229" i="13"/>
  <c r="C245" i="13"/>
  <c r="C261" i="13"/>
  <c r="C277" i="13"/>
  <c r="C293" i="13"/>
  <c r="C309" i="13"/>
  <c r="C325" i="13"/>
  <c r="C88" i="13"/>
  <c r="C240" i="13"/>
  <c r="C97" i="13"/>
  <c r="C217" i="13"/>
  <c r="C86" i="13"/>
  <c r="C102" i="13"/>
  <c r="C118" i="13"/>
  <c r="C134" i="13"/>
  <c r="C150" i="13"/>
  <c r="C166" i="13"/>
  <c r="C182" i="13"/>
  <c r="C198" i="13"/>
  <c r="C214" i="13"/>
  <c r="C230" i="13"/>
  <c r="C246" i="13"/>
  <c r="C262" i="13"/>
  <c r="C278" i="13"/>
  <c r="C294" i="13"/>
  <c r="C310" i="13"/>
  <c r="C326" i="13"/>
  <c r="C127" i="13"/>
  <c r="C295" i="13"/>
  <c r="C159" i="13"/>
  <c r="C271" i="13"/>
  <c r="C199" i="13"/>
  <c r="C311" i="13"/>
  <c r="C151" i="13"/>
  <c r="C279" i="13"/>
  <c r="C207" i="13"/>
  <c r="C135" i="13"/>
  <c r="C287" i="13"/>
  <c r="C215" i="13"/>
  <c r="C143" i="13"/>
  <c r="C247" i="13"/>
  <c r="C95" i="13"/>
  <c r="C103" i="13"/>
  <c r="C111" i="13"/>
  <c r="C224" i="13"/>
  <c r="C120" i="13"/>
  <c r="C192" i="13"/>
  <c r="C264" i="13"/>
  <c r="C336" i="13"/>
  <c r="C137" i="13"/>
  <c r="C209" i="13"/>
  <c r="C273" i="13"/>
  <c r="C321" i="13"/>
  <c r="C90" i="13"/>
  <c r="C106" i="13"/>
  <c r="C122" i="13"/>
  <c r="C138" i="13"/>
  <c r="C154" i="13"/>
  <c r="C170" i="13"/>
  <c r="C186" i="13"/>
  <c r="C202" i="13"/>
  <c r="C218" i="13"/>
  <c r="C234" i="13"/>
  <c r="C250" i="13"/>
  <c r="C266" i="13"/>
  <c r="C282" i="13"/>
  <c r="C298" i="13"/>
  <c r="C314" i="13"/>
  <c r="C330" i="13"/>
  <c r="C104" i="13"/>
  <c r="C176" i="13"/>
  <c r="C248" i="13"/>
  <c r="C296" i="13"/>
  <c r="C129" i="13"/>
  <c r="C193" i="13"/>
  <c r="C257" i="13"/>
  <c r="C329" i="13"/>
  <c r="C91" i="13"/>
  <c r="C107" i="13"/>
  <c r="C123" i="13"/>
  <c r="C139" i="13"/>
  <c r="C155" i="13"/>
  <c r="C171" i="13"/>
  <c r="C187" i="13"/>
  <c r="C203" i="13"/>
  <c r="C219" i="13"/>
  <c r="C235" i="13"/>
  <c r="C251" i="13"/>
  <c r="C267" i="13"/>
  <c r="C283" i="13"/>
  <c r="C299" i="13"/>
  <c r="C315" i="13"/>
  <c r="C331" i="13"/>
  <c r="C96" i="13"/>
  <c r="C232" i="13"/>
  <c r="C89" i="13"/>
  <c r="C225" i="13"/>
  <c r="C100" i="13"/>
  <c r="C116" i="13"/>
  <c r="C132" i="13"/>
  <c r="C148" i="13"/>
  <c r="C164" i="13"/>
  <c r="C180" i="13"/>
  <c r="C196" i="13"/>
  <c r="C212" i="13"/>
  <c r="C228" i="13"/>
  <c r="C244" i="13"/>
  <c r="C260" i="13"/>
  <c r="C276" i="13"/>
  <c r="C292" i="13"/>
  <c r="C308" i="13"/>
  <c r="C324" i="13"/>
  <c r="C340" i="13"/>
  <c r="C136" i="13"/>
  <c r="C208" i="13"/>
  <c r="C280" i="13"/>
  <c r="C121" i="13"/>
  <c r="C185" i="13"/>
  <c r="C241" i="13"/>
  <c r="C281" i="13"/>
  <c r="C93" i="13"/>
  <c r="C109" i="13"/>
  <c r="C125" i="13"/>
  <c r="C141" i="13"/>
  <c r="C157" i="13"/>
  <c r="C173" i="13"/>
  <c r="C189" i="13"/>
  <c r="C205" i="13"/>
  <c r="C221" i="13"/>
  <c r="C237" i="13"/>
  <c r="C253" i="13"/>
  <c r="C269" i="13"/>
  <c r="C285" i="13"/>
  <c r="C301" i="13"/>
  <c r="C317" i="13"/>
  <c r="C333" i="13"/>
  <c r="C168" i="13"/>
  <c r="C320" i="13"/>
  <c r="C161" i="13"/>
  <c r="C305" i="13"/>
  <c r="C94" i="13"/>
  <c r="C110" i="13"/>
  <c r="C126" i="13"/>
  <c r="C142" i="13"/>
  <c r="C158" i="13"/>
  <c r="C174" i="13"/>
  <c r="C190" i="13"/>
  <c r="C206" i="13"/>
  <c r="C222" i="13"/>
  <c r="C238" i="13"/>
  <c r="C254" i="13"/>
  <c r="C270" i="13"/>
  <c r="C286" i="13"/>
  <c r="C302" i="13"/>
  <c r="C318" i="13"/>
</calcChain>
</file>

<file path=xl/comments1.xml><?xml version="1.0" encoding="utf-8"?>
<comments xmlns="http://schemas.openxmlformats.org/spreadsheetml/2006/main">
  <authors>
    <author>Kelly Hess 2</author>
  </authors>
  <commentList>
    <comment ref="T9" authorId="0" shapeId="0">
      <text>
        <r>
          <rPr>
            <sz val="11"/>
            <color indexed="81"/>
            <rFont val="Calibri"/>
            <family val="2"/>
            <scheme val="minor"/>
          </rPr>
          <t>Please only mark if the fund implements upfront exclusions as defined in question 3.4.1 below.</t>
        </r>
      </text>
    </comment>
    <comment ref="U9" authorId="0" shapeId="0">
      <text>
        <r>
          <rPr>
            <sz val="11"/>
            <color indexed="81"/>
            <rFont val="Calibri"/>
            <family val="2"/>
            <scheme val="minor"/>
          </rPr>
          <t>Please only mark if the fund implements norms-based screening as defined in question 3.4.2 below.</t>
        </r>
      </text>
    </comment>
  </commentList>
</comments>
</file>

<file path=xl/comments2.xml><?xml version="1.0" encoding="utf-8"?>
<comments xmlns="http://schemas.openxmlformats.org/spreadsheetml/2006/main">
  <authors>
    <author>Kelly Hess 2</author>
  </authors>
  <commentList>
    <comment ref="T9" authorId="0" shapeId="0">
      <text>
        <r>
          <rPr>
            <sz val="11"/>
            <color indexed="81"/>
            <rFont val="Calibri"/>
            <family val="2"/>
            <scheme val="minor"/>
          </rPr>
          <t>Please only mark if the fund implements upfront exclusions as defined in question 4.4.1 below.</t>
        </r>
      </text>
    </comment>
    <comment ref="U9" authorId="0" shapeId="0">
      <text>
        <r>
          <rPr>
            <sz val="11"/>
            <color indexed="81"/>
            <rFont val="Calibri"/>
            <family val="2"/>
            <scheme val="minor"/>
          </rPr>
          <t>Please only mark if the fund implements norms-based screening as defined in question 4.4.2 below.</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<sst xmlns="http://schemas.openxmlformats.org/spreadsheetml/2006/main" count="2397" uniqueCount="1172">
  <si>
    <t>Contact person</t>
  </si>
  <si>
    <t>Telephone number</t>
  </si>
  <si>
    <t>E-mail address</t>
  </si>
  <si>
    <t>Reporting currency (this currency will be applied to all volumes in the following sheets)</t>
  </si>
  <si>
    <t>To answer the questionnaire, please use the tabs below.</t>
  </si>
  <si>
    <t>If you need any help filling out the questionnaire, please contact us:</t>
  </si>
  <si>
    <t>Jean Laville (Geneva)</t>
  </si>
  <si>
    <t>+41 22 907 71 06</t>
  </si>
  <si>
    <t>jean.laville@sustainablefinance.ch</t>
  </si>
  <si>
    <t>Inhalte für Dropdownfelder</t>
  </si>
  <si>
    <t>Other (please specify)</t>
  </si>
  <si>
    <t>Yes</t>
  </si>
  <si>
    <t>No</t>
  </si>
  <si>
    <t>If yes, is it publicly available? (please provide a link to website)</t>
  </si>
  <si>
    <t>Sustainability management &amp; reporting</t>
  </si>
  <si>
    <t>Climate change risk management &amp; reporting</t>
  </si>
  <si>
    <t>Human rights</t>
  </si>
  <si>
    <t>Corporate governance</t>
  </si>
  <si>
    <t>Business ethics</t>
  </si>
  <si>
    <t>Supply chain management</t>
  </si>
  <si>
    <t>Employment conditions</t>
  </si>
  <si>
    <t>Environmental controversies/degradation</t>
  </si>
  <si>
    <t>Environmental impact of Products and services</t>
  </si>
  <si>
    <t>Other (please specify below)</t>
  </si>
  <si>
    <t>if others, please specify</t>
  </si>
  <si>
    <t>Others (please specify)</t>
  </si>
  <si>
    <t>Q 2.1</t>
  </si>
  <si>
    <t>Q 2.1.1</t>
  </si>
  <si>
    <t>Q 2.1.2</t>
  </si>
  <si>
    <t>Q 2.2.1</t>
  </si>
  <si>
    <t>Q 2.2.2</t>
  </si>
  <si>
    <t>Q 2.2.3</t>
  </si>
  <si>
    <t>Q 2.2.4</t>
  </si>
  <si>
    <t>Q 1.1</t>
  </si>
  <si>
    <t>Q 1.2</t>
  </si>
  <si>
    <t>Q 1.3</t>
  </si>
  <si>
    <t>Q 1.4</t>
  </si>
  <si>
    <t>Q 1.5</t>
  </si>
  <si>
    <t>Q 1.6</t>
  </si>
  <si>
    <t>Q 1.7</t>
  </si>
  <si>
    <t>Q 1.8</t>
  </si>
  <si>
    <t>Q 1.10</t>
  </si>
  <si>
    <t>1  (not important)</t>
  </si>
  <si>
    <t>2  (little importance)</t>
  </si>
  <si>
    <t>3  (somewhat important)</t>
  </si>
  <si>
    <t>Q 2.3.1</t>
  </si>
  <si>
    <t>Social</t>
  </si>
  <si>
    <t>Governance</t>
  </si>
  <si>
    <t>Q 2.4.1</t>
  </si>
  <si>
    <t>Q 2.4.2</t>
  </si>
  <si>
    <t>Systematic</t>
  </si>
  <si>
    <t>Q 3.1</t>
  </si>
  <si>
    <t>Name of funds or range of funds (you may list as Fund A, etc.)</t>
  </si>
  <si>
    <t>Exclusions</t>
  </si>
  <si>
    <t>Best-in-Class</t>
  </si>
  <si>
    <t>Impact Investment</t>
  </si>
  <si>
    <t>Engagement</t>
  </si>
  <si>
    <t>Voting</t>
  </si>
  <si>
    <t>ESG Integration</t>
  </si>
  <si>
    <t>Sustainable Thematic
Investment</t>
  </si>
  <si>
    <t>3.2: General Fund and Investor Information</t>
  </si>
  <si>
    <t>Name of funds or range of funds (do not edit)</t>
  </si>
  <si>
    <t>Q 3.2</t>
  </si>
  <si>
    <t>Retail</t>
  </si>
  <si>
    <t>Institutional</t>
  </si>
  <si>
    <t>Type of Investors 
(approximate %)</t>
  </si>
  <si>
    <t>3.3: Asset Allocation</t>
  </si>
  <si>
    <t>List of funds is automatically populated from 3.1, and grouped by approach. If multiple approaches have been selected, then the fund will be in all selected categories.</t>
  </si>
  <si>
    <t>Exclusions: Name of funds or range of funds (do not edit)</t>
  </si>
  <si>
    <t>Asset Class Allocation (approximate %)</t>
  </si>
  <si>
    <t>Equity</t>
  </si>
  <si>
    <t>Corporate Bonds</t>
  </si>
  <si>
    <t>Supra-national Bonds</t>
  </si>
  <si>
    <t>Real Estate/ Property</t>
  </si>
  <si>
    <t>Private Equity</t>
  </si>
  <si>
    <t>Private Debt</t>
  </si>
  <si>
    <t>Hedge Funds</t>
  </si>
  <si>
    <t>Infrastructure</t>
  </si>
  <si>
    <t>Commodities</t>
  </si>
  <si>
    <t>Q 3.3</t>
  </si>
  <si>
    <t>3.4: Detailed SRI Approaches</t>
  </si>
  <si>
    <t>Q 3.4.1</t>
  </si>
  <si>
    <t>Nuclear energy (Production)</t>
  </si>
  <si>
    <t>Pornography</t>
  </si>
  <si>
    <t>Alcohol</t>
  </si>
  <si>
    <t>Tobacco</t>
  </si>
  <si>
    <t>Gambling</t>
  </si>
  <si>
    <t>Animal Testing</t>
  </si>
  <si>
    <t>GMOs</t>
  </si>
  <si>
    <t>Violation of human rights</t>
  </si>
  <si>
    <t>Labour issues</t>
  </si>
  <si>
    <t>Corruption and bribery</t>
  </si>
  <si>
    <t>Weapon of mass destruction
(nuclear, biological and chemical)</t>
  </si>
  <si>
    <t>Cluster munitions &amp; 
anti-personnel landmines</t>
  </si>
  <si>
    <t>All weapons (production 
and trade)</t>
  </si>
  <si>
    <t xml:space="preserve">Corruption </t>
  </si>
  <si>
    <t>Death penalty</t>
  </si>
  <si>
    <t xml:space="preserve">Nuclear energy </t>
  </si>
  <si>
    <t>Non-ratification of 
environmental conventions</t>
  </si>
  <si>
    <t>Violation of  
non-proliferation treaties</t>
  </si>
  <si>
    <t>Dictatorship
(e.g. Freedom House)</t>
  </si>
  <si>
    <t>Q 3.4.2</t>
  </si>
  <si>
    <t>UN Global Compact</t>
  </si>
  <si>
    <t>OECD Guidelines for MNCs</t>
  </si>
  <si>
    <t>ILO Conventions</t>
  </si>
  <si>
    <t>UN Guiding Principles on Business
and Human Rights (Ruggie Principles)</t>
  </si>
  <si>
    <t>Which Norms do you apply?</t>
  </si>
  <si>
    <t>Under/over-weight holdings</t>
  </si>
  <si>
    <t>Exclude companies from
your investable universe</t>
  </si>
  <si>
    <t>Engage with companies (and
possibly divest in the future)</t>
  </si>
  <si>
    <t>Which theme(s) apply to this fund?</t>
  </si>
  <si>
    <t>Q 3.4.3</t>
  </si>
  <si>
    <t>Sovereign/
Municipal Bonds</t>
  </si>
  <si>
    <t>Currency</t>
  </si>
  <si>
    <t>4.1: List of Mandates and SRI Approaches</t>
  </si>
  <si>
    <t>Q 4.1</t>
  </si>
  <si>
    <t>Sustainable Thematic 
Investment</t>
  </si>
  <si>
    <t>Impact 
Investment</t>
  </si>
  <si>
    <t>Norm-based 
Screening</t>
  </si>
  <si>
    <t>4.2: General Fund and Investor Information</t>
  </si>
  <si>
    <t>List of mandates is automatically populated from 4.1. Please indicate the NAV (AuM) of each mandate, as well as the type of investors, if possible.</t>
  </si>
  <si>
    <t xml:space="preserve">Assets under Management
</t>
  </si>
  <si>
    <t>Name of mandate or range of mandates (do not edit)</t>
  </si>
  <si>
    <t>4.3: Asset Allocation</t>
  </si>
  <si>
    <t>Name of mandates or range of mandates (do not edit)</t>
  </si>
  <si>
    <t>4.4: Specific SRI Approaches</t>
  </si>
  <si>
    <t>List of mandates is automatically populated from 4.1, and grouped by approach. If multiple approaches have been selected, then the mandate will be in all selected categories.</t>
  </si>
  <si>
    <t>Q 4.3</t>
  </si>
  <si>
    <t>Q 4.4.1</t>
  </si>
  <si>
    <t>Q 4.4.2</t>
  </si>
  <si>
    <t>5.1: List of Impact Investments</t>
  </si>
  <si>
    <t>Question</t>
  </si>
  <si>
    <t>Inhalt de Dropdown-Feldes</t>
  </si>
  <si>
    <t>Fund/Mandate</t>
  </si>
  <si>
    <t>Nr.</t>
  </si>
  <si>
    <t xml:space="preserve">  </t>
  </si>
  <si>
    <t>Name of funds and mandates marked with "Impact Investment"</t>
  </si>
  <si>
    <t>Q 5.1</t>
  </si>
  <si>
    <t>Fund</t>
  </si>
  <si>
    <t>Assets managed internally</t>
  </si>
  <si>
    <t>Assets managed by third party</t>
  </si>
  <si>
    <t>Does this product have a focus on developed or developing countries?</t>
  </si>
  <si>
    <t>Assets under Management</t>
  </si>
  <si>
    <t>NAV (millions)</t>
  </si>
  <si>
    <t>5.2: Sector Breakdown of Impact Investments</t>
  </si>
  <si>
    <t>In order to avoid double counting, we kindly ask you to fill in the following section for the internally managed assets you have listed above ONLY.</t>
  </si>
  <si>
    <t>Agriculture and Food</t>
  </si>
  <si>
    <t>Education</t>
  </si>
  <si>
    <t>Energy</t>
  </si>
  <si>
    <t>Environment</t>
  </si>
  <si>
    <t>Financial Services: Microfinance</t>
  </si>
  <si>
    <t>Financial Services: Microinsurance</t>
  </si>
  <si>
    <t>Financial Services: other (does not include Microfinance or Microinsurance)</t>
  </si>
  <si>
    <t>Health</t>
  </si>
  <si>
    <t>Housing/community development</t>
  </si>
  <si>
    <t>Land conservation</t>
  </si>
  <si>
    <t>Information and communication Technology</t>
  </si>
  <si>
    <t>Manufacturing</t>
  </si>
  <si>
    <t>Water</t>
  </si>
  <si>
    <t>Investment Topic</t>
  </si>
  <si>
    <t>5.3: Asset Allocation of Impact Investments</t>
  </si>
  <si>
    <t>Asset Class</t>
  </si>
  <si>
    <t>Listed Equity</t>
  </si>
  <si>
    <t>Listed Debt</t>
  </si>
  <si>
    <t>Other: please specify</t>
  </si>
  <si>
    <t>Retail Investor</t>
  </si>
  <si>
    <t>Q 5.6.2</t>
  </si>
  <si>
    <t>Using metrics aligned with IRIS</t>
  </si>
  <si>
    <t>Using proprietary metrics</t>
  </si>
  <si>
    <t>Qualitative assessment/anecdotes</t>
  </si>
  <si>
    <t>Using a standardized framework such as GIIRS, USSPM etc.</t>
  </si>
  <si>
    <t>Other</t>
  </si>
  <si>
    <t>Q 5.2</t>
  </si>
  <si>
    <t>Q 5.3</t>
  </si>
  <si>
    <t>Q 5.4</t>
  </si>
  <si>
    <t>Part 6: Special Topics</t>
  </si>
  <si>
    <t>6.1 Focus: UN Sustainable Development Goals (SDGs)</t>
  </si>
  <si>
    <t>Do you have products with a specific reference to the SDGs?</t>
  </si>
  <si>
    <t>Q 6.1.1</t>
  </si>
  <si>
    <t>Q 6.1.1.1</t>
  </si>
  <si>
    <t>SDG1: No poverty</t>
  </si>
  <si>
    <t>SDG2: No hunger</t>
  </si>
  <si>
    <t>SDG3: Good health</t>
  </si>
  <si>
    <t>SDG5: Gender equality</t>
  </si>
  <si>
    <t>SDG7: Clean energy</t>
  </si>
  <si>
    <t>SDG10: Reduced inequalities</t>
  </si>
  <si>
    <t>SDG12: Responsible consumption</t>
  </si>
  <si>
    <t>SDG13: Protect the planet</t>
  </si>
  <si>
    <t>SDG14: Life below water</t>
  </si>
  <si>
    <t>SDG15: Life on land</t>
  </si>
  <si>
    <t>SDG 17: Partnerships for the goals</t>
  </si>
  <si>
    <t>SDG4: Quality education</t>
  </si>
  <si>
    <t>Q 6.1.1.2</t>
  </si>
  <si>
    <t>Q 6.1.4</t>
  </si>
  <si>
    <t>Meeting growing client demand</t>
  </si>
  <si>
    <t>Fulfill fiduciary duty as asset manager</t>
  </si>
  <si>
    <t>SDGs are useful framework to direct investments towards sustainable solutions</t>
  </si>
  <si>
    <t>Contribution to positive reputation of our company</t>
  </si>
  <si>
    <t>2  important</t>
  </si>
  <si>
    <t>1  slightly important</t>
  </si>
  <si>
    <t>3  very important</t>
  </si>
  <si>
    <t>Engagement and voting on climate change</t>
  </si>
  <si>
    <t>Investments into climate solutions (e.g. renewable energy, clean-tech)</t>
  </si>
  <si>
    <t>Investments into Green Bonds</t>
  </si>
  <si>
    <t>Measurement of CO2 footprint of portfolio(s)</t>
  </si>
  <si>
    <t>Q 6.2.1</t>
  </si>
  <si>
    <t>Public Pension Funds or Reserve Funds</t>
  </si>
  <si>
    <t>Corporate/Occupational Pension Funds</t>
  </si>
  <si>
    <t>Religious institutions &amp; Charities</t>
  </si>
  <si>
    <t>Endowments &amp; Foundations</t>
  </si>
  <si>
    <t>Public authorities &amp; governments</t>
  </si>
  <si>
    <t>Universities &amp; others academics</t>
  </si>
  <si>
    <t>Insurance companies &amp; mutuals</t>
  </si>
  <si>
    <t>Legislative</t>
  </si>
  <si>
    <t>Materiality</t>
  </si>
  <si>
    <t>Demand from institutional investors</t>
  </si>
  <si>
    <t>Notion of fiduciary duty</t>
  </si>
  <si>
    <t>Demand from retail investors</t>
  </si>
  <si>
    <t>International initiatives (UN PRI etc.)</t>
  </si>
  <si>
    <t>External pressure (NGOs, media, trade unions)</t>
  </si>
  <si>
    <t>Thank you for your time and participation!</t>
  </si>
  <si>
    <t>Do you give SSF permission to list your organisation as a respondent to this survey?</t>
  </si>
  <si>
    <t>If you outsource, who is your service provider?</t>
  </si>
  <si>
    <t>If yes, do you outsource your voting activities to a service provider?</t>
  </si>
  <si>
    <t>Yes, we use external research but exercise votes internally</t>
  </si>
  <si>
    <r>
      <t xml:space="preserve">Currency </t>
    </r>
    <r>
      <rPr>
        <sz val="11"/>
        <color theme="1"/>
        <rFont val="Calibri"/>
        <family val="2"/>
        <scheme val="minor"/>
      </rPr>
      <t>(as indicated in sheet 1)</t>
    </r>
  </si>
  <si>
    <r>
      <t xml:space="preserve">Currency </t>
    </r>
    <r>
      <rPr>
        <sz val="11"/>
        <color theme="1"/>
        <rFont val="Calibri"/>
        <family val="2"/>
        <scheme val="minor"/>
      </rPr>
      <t>(as 
indicated in sheet 1)</t>
    </r>
  </si>
  <si>
    <t>All regions</t>
  </si>
  <si>
    <t>High Net Worth Individual / Family Office</t>
  </si>
  <si>
    <t>Institutional investor</t>
  </si>
  <si>
    <t>Section</t>
  </si>
  <si>
    <t>Text</t>
  </si>
  <si>
    <t>Introduction</t>
  </si>
  <si>
    <t>Firm name</t>
  </si>
  <si>
    <t>Contact</t>
  </si>
  <si>
    <t>Reporting currency</t>
  </si>
  <si>
    <t>Permission to list</t>
  </si>
  <si>
    <t>Investment Funds</t>
  </si>
  <si>
    <t>Norms based screening</t>
  </si>
  <si>
    <t>Best in class</t>
  </si>
  <si>
    <t>Sustainability themed</t>
  </si>
  <si>
    <t>Impact investment</t>
  </si>
  <si>
    <t>Sovereign Bonds</t>
  </si>
  <si>
    <t>Supranational Bonds</t>
  </si>
  <si>
    <t>Mandates</t>
  </si>
  <si>
    <t>Impact</t>
  </si>
  <si>
    <t>Impact Investments</t>
  </si>
  <si>
    <t>Performance concerns</t>
  </si>
  <si>
    <t>Value</t>
  </si>
  <si>
    <t>Copy column C to country sheet (insert as "Werte einfügen")</t>
  </si>
  <si>
    <t>Data sheet - for internal use only. Should be hidden from respondents.</t>
  </si>
  <si>
    <t>Private Dept</t>
  </si>
  <si>
    <t>Monetary / Deposit</t>
  </si>
  <si>
    <t>Severe environmental degradation</t>
  </si>
  <si>
    <t>Coal (e.g. coal extraction or 
power generation from coal)</t>
  </si>
  <si>
    <t>Q 4.2</t>
  </si>
  <si>
    <t>Switzerland</t>
  </si>
  <si>
    <t>CHF</t>
  </si>
  <si>
    <t>Type of company that best describes your organisation</t>
  </si>
  <si>
    <t>If yes, in which ways do you integrate specific SDGs into the investment process? (If applicable, mark with "x")</t>
  </si>
  <si>
    <t>List of funds is automatically populated from 3.1. Please indicate the NAV of each fund, as well as the type of investors, if possible.</t>
  </si>
  <si>
    <t>If Yes, what indicators do you use to measure the contribution of your product to specific SDGs? (please describe)</t>
  </si>
  <si>
    <t>If "other", please specify</t>
  </si>
  <si>
    <t>Other type of company</t>
  </si>
  <si>
    <t>Q 1.18</t>
  </si>
  <si>
    <t>EUR</t>
  </si>
  <si>
    <t>USD</t>
  </si>
  <si>
    <t>Other (please describe below)</t>
  </si>
  <si>
    <t>Structured Product 
(if applicable mark with "x")</t>
  </si>
  <si>
    <t>please specify if you chose other</t>
  </si>
  <si>
    <r>
      <rPr>
        <b/>
        <sz val="11"/>
        <rFont val="Calibri"/>
        <family val="2"/>
        <scheme val="minor"/>
      </rPr>
      <t>SRI Approach</t>
    </r>
    <r>
      <rPr>
        <sz val="11"/>
        <rFont val="Calibri"/>
        <family val="2"/>
        <scheme val="minor"/>
      </rPr>
      <t xml:space="preserve"> (please mark all that apply with "x")</t>
    </r>
  </si>
  <si>
    <t>If applicable, please mark with "x".</t>
  </si>
  <si>
    <t xml:space="preserve">  &gt; Leerzeile, nicht löschen.</t>
  </si>
  <si>
    <t>Impact Investment
(for Q 5.1)</t>
  </si>
  <si>
    <t>Exclusions
(for Q 3.4.1 / 4.4.1)</t>
  </si>
  <si>
    <t>Exclusion</t>
  </si>
  <si>
    <t>Normbased
(for Q 3.4.2 / 4.4.2)</t>
  </si>
  <si>
    <t>Normbased</t>
  </si>
  <si>
    <t>Sustainable Thematic Investments (for Q 3.4.3 / 4.4.3)</t>
  </si>
  <si>
    <t>Sustainable Thematic Investment</t>
  </si>
  <si>
    <t>Die folgende Tabelle dient als Basis für die selektive Darstellung der einzelnen Funds / Mandates:</t>
  </si>
  <si>
    <t>Developing countries</t>
  </si>
  <si>
    <t>Developed countries</t>
  </si>
  <si>
    <t xml:space="preserve"> Thematic investments based on specific SDGs</t>
  </si>
  <si>
    <t xml:space="preserve"> Engaging with companies on their contribution to the SDGs</t>
  </si>
  <si>
    <t>Q 6.1.1.3</t>
  </si>
  <si>
    <t>If yes, do you report on the contribution of your product(s) to specific SDGs?</t>
  </si>
  <si>
    <t>Q 6.1.1.4</t>
  </si>
  <si>
    <t>Q 6.1.1.5</t>
  </si>
  <si>
    <t>Our company is a member of an Investor Intitiative promoting SDG investing (e.g. PRI workgroup on SDGs)</t>
  </si>
  <si>
    <t>What are your strategies with regards to risk and opportunities of climate change? (If applicable, please mark with "X")</t>
  </si>
  <si>
    <t>Divestment of fossil fuels (e.g. coal)</t>
  </si>
  <si>
    <t>Q 6.2.2</t>
  </si>
  <si>
    <t>If you have a climate change strategy, do you publish any information on it?</t>
  </si>
  <si>
    <t>If Yes, please provide a link to website</t>
  </si>
  <si>
    <t xml:space="preserve">Among the institutional investors that invest in your SRI products, please provide an approximate breakdown in % of your SRI assets held by institutional clients: </t>
  </si>
  <si>
    <t>Others (please specify below)</t>
  </si>
  <si>
    <t>Rate the following key barrier(s) for growth in SRI in the next three years. Please rate importance from 1-5 (with 5 being the most important)</t>
  </si>
  <si>
    <t>Lack of demand</t>
  </si>
  <si>
    <t>Lack of standards</t>
  </si>
  <si>
    <t>Lack of conviction of client advisors</t>
  </si>
  <si>
    <t>Concerns regarding higher costs</t>
  </si>
  <si>
    <t>Q 6.4.4</t>
  </si>
  <si>
    <t>Rate the following key driver(s) for demand in SRI in the next three years. 
Please rate importance from 1-5 (with five being the most important)</t>
  </si>
  <si>
    <t>Name of asset management firm</t>
  </si>
  <si>
    <t>What action(s) do you take if the Engagement is not successful</t>
  </si>
  <si>
    <t>For SRI products</t>
  </si>
  <si>
    <t>For mainstream products</t>
  </si>
  <si>
    <t>Please specify type of ESG integration approach followed (in % of AuM reported above)</t>
  </si>
  <si>
    <t>Non-systematic</t>
  </si>
  <si>
    <t>4  (important)</t>
  </si>
  <si>
    <t>5  (very important)</t>
  </si>
  <si>
    <t>please specify "other"</t>
  </si>
  <si>
    <t>Other comments</t>
  </si>
  <si>
    <t>Other specified</t>
  </si>
  <si>
    <t>Engaging with companies on their contribution to SDGs</t>
  </si>
  <si>
    <t>Thematic investments based on SDGs</t>
  </si>
  <si>
    <t>Related to SDG 17</t>
  </si>
  <si>
    <t>Related to SDG 16</t>
  </si>
  <si>
    <t>Related to SDG 15</t>
  </si>
  <si>
    <t>Related to SDG 14</t>
  </si>
  <si>
    <t>Related to SDG 13</t>
  </si>
  <si>
    <t>Related to SDG 12</t>
  </si>
  <si>
    <t>Related to SDG 11</t>
  </si>
  <si>
    <t>Related to SDG 10</t>
  </si>
  <si>
    <t>Related to SDG 9</t>
  </si>
  <si>
    <t>Related to SDG 8</t>
  </si>
  <si>
    <t>Related to SDG 7</t>
  </si>
  <si>
    <t>Related to SDG 6</t>
  </si>
  <si>
    <t>Related to SDG 5</t>
  </si>
  <si>
    <t>Related to SDG 4</t>
  </si>
  <si>
    <t>Related to SDG 3</t>
  </si>
  <si>
    <t>Related to SDG 2</t>
  </si>
  <si>
    <t>Related to SDG 1</t>
  </si>
  <si>
    <t>Do you have SDG products?</t>
  </si>
  <si>
    <t>Q 6.1 SDGs</t>
  </si>
  <si>
    <t>Retained earnings/losses carried forward</t>
  </si>
  <si>
    <t>Public funders /DFIs</t>
  </si>
  <si>
    <t>HNWI / Family Office</t>
  </si>
  <si>
    <t>Other Specify</t>
  </si>
  <si>
    <t>Other (specify)</t>
  </si>
  <si>
    <t>Direct investments in guarantee</t>
  </si>
  <si>
    <t>Other debt instruments</t>
  </si>
  <si>
    <t>Q 5.3 Asset Allocation</t>
  </si>
  <si>
    <t>Q 5.2 Sector breakdown</t>
  </si>
  <si>
    <t>Target Returns</t>
  </si>
  <si>
    <t>Q 4.4.3 Themes</t>
  </si>
  <si>
    <t>Q 4.4.2 Norms</t>
  </si>
  <si>
    <t>Q 4.4.1 Exclusions</t>
  </si>
  <si>
    <t>Structured Products</t>
  </si>
  <si>
    <t>Mandate NAV</t>
  </si>
  <si>
    <t>Q 3.4.2 Norms</t>
  </si>
  <si>
    <t>SRI Funds NAV</t>
  </si>
  <si>
    <t>Q 1.9</t>
  </si>
  <si>
    <t>Type of company</t>
  </si>
  <si>
    <t>Comment</t>
  </si>
  <si>
    <t>NAV</t>
  </si>
  <si>
    <t>If you have such products on offer, what are/were your main motivations to develop SDG related products?</t>
  </si>
  <si>
    <t>Other (Text)</t>
  </si>
  <si>
    <t>expected growth</t>
  </si>
  <si>
    <t>Please list any direct impact investments (i.e. projects, institutions) below</t>
  </si>
  <si>
    <t>Total Percentage (expected total = 100%)</t>
  </si>
  <si>
    <t>Total Percentage
(expected total = 100%)</t>
  </si>
  <si>
    <t>Other (text)</t>
  </si>
  <si>
    <t>Q 4.4.3</t>
  </si>
  <si>
    <t>Target Returns (Maximum)</t>
  </si>
  <si>
    <t>Target Returns (Minimum)</t>
  </si>
  <si>
    <t>Part 5: Impact Investments</t>
  </si>
  <si>
    <t>Yes, we outsource completely</t>
  </si>
  <si>
    <t>Yes, we outsource partially</t>
  </si>
  <si>
    <t>No, we use internal resources</t>
  </si>
  <si>
    <t>Yes, we completely outsource proxy voting to external service provider</t>
  </si>
  <si>
    <t>No, we only use internal resources</t>
  </si>
  <si>
    <t>Exclude companies from our investable universe</t>
  </si>
  <si>
    <t>Bank/diversified financials</t>
  </si>
  <si>
    <t>Asset manager</t>
  </si>
  <si>
    <t>Under-weight holdings</t>
  </si>
  <si>
    <t>Mandate/account</t>
  </si>
  <si>
    <t>NAV (in millions)</t>
  </si>
  <si>
    <t>If yes, to which SDG(s)? Please mark all that apply with "x"</t>
  </si>
  <si>
    <t>If yes, what indicators do you use to measure the contribution of your product to specific SDGs? (please describe)</t>
  </si>
  <si>
    <t>Our company is a member of an investor initiative promoting SDG investing (e.g. PRI workgroup on SDGs)</t>
  </si>
  <si>
    <t>Growth of 16-30%</t>
  </si>
  <si>
    <t>Growth of 31-50%</t>
  </si>
  <si>
    <t>Growth of above 50%</t>
  </si>
  <si>
    <t>Negative</t>
  </si>
  <si>
    <t>Stagnation</t>
  </si>
  <si>
    <t>Growth up to 15%</t>
  </si>
  <si>
    <t>(in millions)</t>
  </si>
  <si>
    <t xml:space="preserve"> Other (please describe)</t>
  </si>
  <si>
    <t>Direct Investment (e.g. project, institution etc.)</t>
  </si>
  <si>
    <t>Do you have a general sustainable/responsible investment policy?</t>
  </si>
  <si>
    <t>If YES, is it publically available? (please provide a link to website or document)</t>
  </si>
  <si>
    <t>If YES, is it publically available?</t>
  </si>
  <si>
    <t>If applicable, please mark with "x"</t>
  </si>
  <si>
    <t>Website</t>
  </si>
  <si>
    <t>Q 2.4.3</t>
  </si>
  <si>
    <t>Systematic consideration/inclusion of ESG research/analyses in financial ratings/valuations by analysts and fund managers (ESG factor is integral part of financial model)</t>
  </si>
  <si>
    <t>Systematic application of minimum ESG-performance thresholds (exclusions of stocks below minimum rating, under-weighting based on low ESG-rating etc.)</t>
  </si>
  <si>
    <t xml:space="preserve">Systematic use of ESG research/analyses during portfolio construction  (i.e. underweight of industries with low sustainability rating) </t>
  </si>
  <si>
    <t>For passive strategies: Investment in an index based on ESG integration through an ETF or passive tracker fund.</t>
  </si>
  <si>
    <r>
      <t>UCITS or 
AIF fund</t>
    </r>
    <r>
      <rPr>
        <sz val="9"/>
        <color theme="1"/>
        <rFont val="Calibri"/>
        <family val="2"/>
        <scheme val="minor"/>
      </rPr>
      <t xml:space="preserve"> 
(mark applicable
with "x")</t>
    </r>
  </si>
  <si>
    <t>UCITS</t>
  </si>
  <si>
    <t>AIF</t>
  </si>
  <si>
    <t>Please specify "other"</t>
  </si>
  <si>
    <t>Q 3.4.4</t>
  </si>
  <si>
    <t>Best in Class</t>
  </si>
  <si>
    <t>greater than 90% investable</t>
  </si>
  <si>
    <t>between 71%-90% investable</t>
  </si>
  <si>
    <t>between 51%-70% investable</t>
  </si>
  <si>
    <t>50% or below investable</t>
  </si>
  <si>
    <t xml:space="preserve"> Please specify "other"</t>
  </si>
  <si>
    <t>Energy (including renewable energy, energy efficiency, climate, etc.)</t>
  </si>
  <si>
    <t>Cleantech (Sustainable transport, waste management, smart mobility etc.)</t>
  </si>
  <si>
    <t>Land use/forestry/agriculture</t>
  </si>
  <si>
    <t>Social (Including housing, community development, health, etc.)</t>
  </si>
  <si>
    <t>Other multitheme (please specify)</t>
  </si>
  <si>
    <t>Other single theme (please specify)</t>
  </si>
  <si>
    <t>Q 4.4.4</t>
  </si>
  <si>
    <t>Q 4.4.4 Best in Class</t>
  </si>
  <si>
    <t>UCITS (total AUM)</t>
  </si>
  <si>
    <t>AIF (total AUM)</t>
  </si>
  <si>
    <r>
      <t xml:space="preserve">What percent of the total market is still investable after applying the best-in-class approach?
</t>
    </r>
    <r>
      <rPr>
        <b/>
        <sz val="10"/>
        <rFont val="Calibri"/>
        <family val="2"/>
        <scheme val="major"/>
      </rPr>
      <t xml:space="preserve">- </t>
    </r>
    <r>
      <rPr>
        <sz val="10"/>
        <rFont val="Calibri"/>
        <family val="2"/>
        <scheme val="major"/>
      </rPr>
      <t>greater than 90% investable
- between 71%-90% investable
- between 51%-70% investable
- 50% or below investable</t>
    </r>
  </si>
  <si>
    <r>
      <t xml:space="preserve">Type of Investors </t>
    </r>
    <r>
      <rPr>
        <sz val="11"/>
        <color theme="1"/>
        <rFont val="Calibri"/>
        <family val="2"/>
        <scheme val="minor"/>
      </rPr>
      <t xml:space="preserve">
(approximate %)</t>
    </r>
  </si>
  <si>
    <r>
      <t xml:space="preserve">What percent of the total market is still investable after applying the best-in-class approach
</t>
    </r>
    <r>
      <rPr>
        <sz val="10"/>
        <rFont val="Calibri"/>
        <family val="2"/>
        <scheme val="major"/>
      </rPr>
      <t>- greater than 90% investable
- between 71%-90% investable
- between 51%-70% investable
- 50% or below investable</t>
    </r>
  </si>
  <si>
    <t>Q 3.4.5</t>
  </si>
  <si>
    <t>Sustainable Real Estate Investing</t>
  </si>
  <si>
    <t>Based on your input above, your company manages sustainable real-estate funds of a total volume of (in millions):</t>
  </si>
  <si>
    <t>If you manage any real-estate investments, please answer the following questions.</t>
  </si>
  <si>
    <t>Do you have a formal sustainable real estate policy applied to the funds you listed above?</t>
  </si>
  <si>
    <t>If yes, which areas are covered by your policy? (If applicable, mark with "x")</t>
  </si>
  <si>
    <t>Q 3.4.5.4</t>
  </si>
  <si>
    <t>Selection of properties</t>
  </si>
  <si>
    <t>Property development and renovation</t>
  </si>
  <si>
    <t>Property monitoring and management</t>
  </si>
  <si>
    <t xml:space="preserve">If yes, what kind of standards do you apply:
</t>
  </si>
  <si>
    <t>External standards (please describe, i.e. Minergie, SNBS, GRESB, Leed)</t>
  </si>
  <si>
    <t>Internal standards (please describe)</t>
  </si>
  <si>
    <t>If yes, which areas are covered by your policy?</t>
  </si>
  <si>
    <t>External standards</t>
  </si>
  <si>
    <t>Description</t>
  </si>
  <si>
    <t>Internal standards</t>
  </si>
  <si>
    <t>ESG research/ analyses made available to mainstream analysts and fund managers, while not obliging them to use the information</t>
  </si>
  <si>
    <t>ESG indices, which systematically integrate ESG factors, used as official benchmark and as investment universe in active asset management</t>
  </si>
  <si>
    <t>If you do not have any products with a specific reference to the SDGs, please proceed to section 6.2</t>
  </si>
  <si>
    <t>Part 2: Policy &amp; Asset Overview</t>
  </si>
  <si>
    <t>If Yes, which of the approaches does it refer to?</t>
  </si>
  <si>
    <t>Norms-based</t>
  </si>
  <si>
    <t>Best-in-class</t>
  </si>
  <si>
    <t>Engagment</t>
  </si>
  <si>
    <t>ESG integration</t>
  </si>
  <si>
    <t>2.2 Sustainable Investment Volumes Managed in Switzerland</t>
  </si>
  <si>
    <t>Funds (this is taken from total volumes entered in sheet 3)</t>
  </si>
  <si>
    <t>Mandates (this is taken from total volumes entered in sheet 4)</t>
  </si>
  <si>
    <t>Total (Swiss)</t>
  </si>
  <si>
    <t>2.3 Sustainable Investment Volumes Managed Abroad</t>
  </si>
  <si>
    <t>Funds (in millions)</t>
  </si>
  <si>
    <t>Mandates (in millions)</t>
  </si>
  <si>
    <t>Total (ex Swiss)</t>
  </si>
  <si>
    <t>2.3.1</t>
  </si>
  <si>
    <t>2.3.2</t>
  </si>
  <si>
    <t>Total company SRI assets (in millions)</t>
  </si>
  <si>
    <t>How many professionals have a full-time role specifically linked to sustainable investments within your organisation?</t>
  </si>
  <si>
    <t>Does your company require employees to undergo mandatory trainings in the area of sustainable investments?</t>
  </si>
  <si>
    <t>Fund possesses third party certified sustainability label (i.e. FNG, Luxflag) (YES/NO) (This does not refer to so-called transparency codes i.e. Eurosif transparency code)</t>
  </si>
  <si>
    <t>TOTAL Sustainable Fund Assets</t>
  </si>
  <si>
    <r>
      <t xml:space="preserve">Which Exclusions do you apply on countries?
</t>
    </r>
    <r>
      <rPr>
        <sz val="11"/>
        <color theme="1"/>
        <rFont val="Calibri"/>
        <family val="2"/>
        <scheme val="minor"/>
      </rPr>
      <t xml:space="preserve">If applicable, please mark with "x".
</t>
    </r>
  </si>
  <si>
    <t>Q 3.4.3 Best in Class</t>
  </si>
  <si>
    <t>Q 3.4.4 Themes</t>
  </si>
  <si>
    <t>Please provide a corrected figure if necessary (in millions)</t>
  </si>
  <si>
    <t>If ZERO, then proceed to the next section</t>
  </si>
  <si>
    <t>Which areas are covered? (If applicable, mark with "x")</t>
  </si>
  <si>
    <t>For Swiss Assets</t>
  </si>
  <si>
    <t>For international assets (ex Swiss)</t>
  </si>
  <si>
    <t>Do you outsource your engagement activities to a service provider?</t>
  </si>
  <si>
    <t>On average, if engagement is not successful, after how much time would such an action be implemented? (e.g. 6 months, 1 year, 2 years etc.)</t>
  </si>
  <si>
    <t>Q 3.4.8</t>
  </si>
  <si>
    <t>Q 3.4.8.1</t>
  </si>
  <si>
    <t>Q 3.4.8.2</t>
  </si>
  <si>
    <t>Q 3.4.8.3</t>
  </si>
  <si>
    <t>Q 3.4.8.4</t>
  </si>
  <si>
    <t>Q 3.4.8.5</t>
  </si>
  <si>
    <t>Q 3.4.8.6</t>
  </si>
  <si>
    <t>TOTAL Sustainable Mandate Assets</t>
  </si>
  <si>
    <t>Which Exclusions do you apply on companies? If applicable, please mark with "x".</t>
  </si>
  <si>
    <t>Which Exclusions do you apply on countries? If applicable, please mark with "x".</t>
  </si>
  <si>
    <t>Q 4.4.5</t>
  </si>
  <si>
    <t>Q 4.4.6</t>
  </si>
  <si>
    <t>Q 3.4.6</t>
  </si>
  <si>
    <t>What are the approximate AuMs linked to these products (in millions)</t>
  </si>
  <si>
    <t>Q 6.3</t>
  </si>
  <si>
    <t>5  strongly agree</t>
  </si>
  <si>
    <t>4  agree</t>
  </si>
  <si>
    <t>3  no opinion</t>
  </si>
  <si>
    <t>2  disagree</t>
  </si>
  <si>
    <t>1  strongly disagree</t>
  </si>
  <si>
    <t>The TCFD outlines four thematic areas that represent core elements of how companies operate: governance, strategy, risk management, and metrics and targets. The four overarching recommendations are supported by 11 recommended disclosures that build out the framework with information that will help 
investors and others understand how reporting companies assess climate-related risks and opportunities.</t>
  </si>
  <si>
    <t>https://www.fsb-tcfd.org/wp-content/uploads/2019/06/2019-TCFD-Status-Report-FINAL-053119.pdf</t>
  </si>
  <si>
    <t>Do you have TCFD aligned reporting?</t>
  </si>
  <si>
    <t>Which of the 11 recommended disclosures (if any) is your company currently using? (if applicable please mark with "x")</t>
  </si>
  <si>
    <t>Strategy</t>
  </si>
  <si>
    <t>Risk Managmeent</t>
  </si>
  <si>
    <t>a. Board Oversight</t>
  </si>
  <si>
    <t>b. Management's Role</t>
  </si>
  <si>
    <t>a. Risks and Opportunities</t>
  </si>
  <si>
    <t>b. Impact on Organization</t>
  </si>
  <si>
    <t>c. Resilience of Strategy</t>
  </si>
  <si>
    <t>a. Risk Identification and Assessment</t>
  </si>
  <si>
    <t>b. Risk management</t>
  </si>
  <si>
    <t>c. Integration into Overall Risk Management</t>
  </si>
  <si>
    <t>a. Climate-Related Metrics</t>
  </si>
  <si>
    <t>b. Scope 1,2,3 GHG Emissions</t>
  </si>
  <si>
    <t>c. Climate-Related Targets</t>
  </si>
  <si>
    <t>Q 6.4</t>
  </si>
  <si>
    <t>Yes, reporting published</t>
  </si>
  <si>
    <t>No, and no plans yet</t>
  </si>
  <si>
    <t>Guidelines were used to inform management about role of responsible business conduct</t>
  </si>
  <si>
    <t xml:space="preserve">Guidelines were used to define policy on responsible business conduct </t>
  </si>
  <si>
    <t>Framework was developed to assess if investments are in line with guidelines</t>
  </si>
  <si>
    <t>All investments were assessed for compliance with guidelines.</t>
  </si>
  <si>
    <t>OTHER Please specify below</t>
  </si>
  <si>
    <t>Q 6.5</t>
  </si>
  <si>
    <r>
      <rPr>
        <b/>
        <sz val="11"/>
        <color theme="2" tint="-0.249977111117893"/>
        <rFont val="Calibri"/>
        <family val="2"/>
        <scheme val="minor"/>
      </rPr>
      <t>SRI Approach</t>
    </r>
    <r>
      <rPr>
        <sz val="11"/>
        <color theme="2" tint="-0.249977111117893"/>
        <rFont val="Calibri"/>
        <family val="2"/>
        <scheme val="minor"/>
      </rPr>
      <t xml:space="preserve"> (please mark all that apply with "x")</t>
    </r>
  </si>
  <si>
    <t>Key</t>
  </si>
  <si>
    <t>SSF-relevant Value</t>
  </si>
  <si>
    <t>3.1: List of funds or range of funds managed in Switzerland (corrected according to SSF relevance)</t>
  </si>
  <si>
    <t>* SRI Funds NAV (corrected according to SSF relevance)</t>
  </si>
  <si>
    <t>* Exclusions</t>
  </si>
  <si>
    <t>* Norms based screening</t>
  </si>
  <si>
    <t>* Best in class</t>
  </si>
  <si>
    <t>* Sustainability themed</t>
  </si>
  <si>
    <t>* Impact investment</t>
  </si>
  <si>
    <t>* Engagement</t>
  </si>
  <si>
    <t>* Voting</t>
  </si>
  <si>
    <t>* UCITS (total AUM)</t>
  </si>
  <si>
    <t>* Institutional</t>
  </si>
  <si>
    <t>* Retail</t>
  </si>
  <si>
    <t>* Structured Products</t>
  </si>
  <si>
    <t>* Equity</t>
  </si>
  <si>
    <t>* Corporate Bonds</t>
  </si>
  <si>
    <t>* Sovereign Bonds</t>
  </si>
  <si>
    <t>* Supranational Bonds</t>
  </si>
  <si>
    <t>* Real Estate / Property</t>
  </si>
  <si>
    <t>* Private Equity</t>
  </si>
  <si>
    <t>* Private Dept</t>
  </si>
  <si>
    <t>* Hedge Funds</t>
  </si>
  <si>
    <t>* Infrastructure</t>
  </si>
  <si>
    <t>* Commodities</t>
  </si>
  <si>
    <t>* Monetary / Deposit</t>
  </si>
  <si>
    <t>* Other</t>
  </si>
  <si>
    <t>Trennzeichen</t>
  </si>
  <si>
    <t>Combinations</t>
  </si>
  <si>
    <t>Net asset value</t>
  </si>
  <si>
    <t>3.2: General Fund and Investor Information (corrected according to SSF relevance)</t>
  </si>
  <si>
    <t>Hidden Part to calculate the SSF-relevant values</t>
  </si>
  <si>
    <t>* ESG Integration</t>
  </si>
  <si>
    <t>Service Provider</t>
  </si>
  <si>
    <t>Other Text</t>
  </si>
  <si>
    <t>If engagement is not successful, after how much time would such an action be implemented?</t>
  </si>
  <si>
    <t>Q 3.4.1 Exclusions (here we count SSF-Relevant Values)</t>
  </si>
  <si>
    <t>NAV SSF Relevant</t>
  </si>
  <si>
    <t>NAV 
SSF 
Relevant</t>
  </si>
  <si>
    <t>* Cluster munitions &amp; anti-personnel landmines</t>
  </si>
  <si>
    <t>Cluster munitions &amp; anti-personnel landmines</t>
  </si>
  <si>
    <t>Weapon of mass destruction (nuclear, biological and chemical)</t>
  </si>
  <si>
    <t>* Weapon of mass destruction (nuclear, biological and chemical)</t>
  </si>
  <si>
    <t>Real Estate Investing</t>
  </si>
  <si>
    <t>Has your institution assessed how the OECD guidance* on due diligence for institutional investors should be implemented? (*Note that the EU regulation on sustainability-related disclosures in the financial services sector refers to the OECD work on due diligence on responsible business conduct.)</t>
  </si>
  <si>
    <t xml:space="preserve">If yes, what role have the guidance played in defining your approach to responsible business conduct. </t>
  </si>
  <si>
    <t>Guidance was used to inform management about role of responsible business conduct</t>
  </si>
  <si>
    <t xml:space="preserve">Guidance was used to define policy on responsible business conduct </t>
  </si>
  <si>
    <t>Framework was developed to assess if investments are in line with guidance</t>
  </si>
  <si>
    <t>Process for engagement and reporting was implemented based on the guidance</t>
  </si>
  <si>
    <t xml:space="preserve">  Please provide a corrected figure if necessary (in millions)</t>
  </si>
  <si>
    <t xml:space="preserve">  Engagement: SSF-relevant share</t>
  </si>
  <si>
    <t xml:space="preserve">  Voting: SSF-relevant share</t>
  </si>
  <si>
    <t>Engagement %</t>
  </si>
  <si>
    <t>Voting %</t>
  </si>
  <si>
    <t>EX_</t>
  </si>
  <si>
    <t>NB_</t>
  </si>
  <si>
    <t>BC_</t>
  </si>
  <si>
    <t>TH_</t>
  </si>
  <si>
    <t>II_</t>
  </si>
  <si>
    <t>EN_</t>
  </si>
  <si>
    <t>VO_</t>
  </si>
  <si>
    <t>IN_</t>
  </si>
  <si>
    <t>EX_NB_</t>
  </si>
  <si>
    <t>EX_BC_</t>
  </si>
  <si>
    <t>EX_TH_</t>
  </si>
  <si>
    <t>EX_II_</t>
  </si>
  <si>
    <t>EX_EN_</t>
  </si>
  <si>
    <t>EX_VO_</t>
  </si>
  <si>
    <t>EX_IN_</t>
  </si>
  <si>
    <t>NB_BC_</t>
  </si>
  <si>
    <t>NB_TH_</t>
  </si>
  <si>
    <t>NB_II_</t>
  </si>
  <si>
    <t>NB_EN_</t>
  </si>
  <si>
    <t>NB_VO_</t>
  </si>
  <si>
    <t>NB_IN_</t>
  </si>
  <si>
    <t>BC_TH_</t>
  </si>
  <si>
    <t>BC_II_</t>
  </si>
  <si>
    <t>BC_EN_</t>
  </si>
  <si>
    <t>BC_VO_</t>
  </si>
  <si>
    <t>BC_IN_</t>
  </si>
  <si>
    <t>TH_II_</t>
  </si>
  <si>
    <t>TH_EN_</t>
  </si>
  <si>
    <t>TH_VO_</t>
  </si>
  <si>
    <t>TH_IN_</t>
  </si>
  <si>
    <t>II_EN_</t>
  </si>
  <si>
    <t>II_VO_</t>
  </si>
  <si>
    <t>II_IN_</t>
  </si>
  <si>
    <t>EN_VO_</t>
  </si>
  <si>
    <t>EN_IN_</t>
  </si>
  <si>
    <t>VO_IN_</t>
  </si>
  <si>
    <t>EX_NB_BC_</t>
  </si>
  <si>
    <t>EX_NB_TH_</t>
  </si>
  <si>
    <t>EX_NB_II_</t>
  </si>
  <si>
    <t>EX_NB_EN_</t>
  </si>
  <si>
    <t>EX_NB_VO_</t>
  </si>
  <si>
    <t>EX_NB_IN_</t>
  </si>
  <si>
    <t>EX_BC_TH_</t>
  </si>
  <si>
    <t>EX_BC_II_</t>
  </si>
  <si>
    <t>EX_BC_EN_</t>
  </si>
  <si>
    <t>EX_BC_VO_</t>
  </si>
  <si>
    <t>EX_BC_IN_</t>
  </si>
  <si>
    <t>EX_TH_II_</t>
  </si>
  <si>
    <t>EX_TH_EN_</t>
  </si>
  <si>
    <t>EX_TH_VO_</t>
  </si>
  <si>
    <t>EX_TH_IN_</t>
  </si>
  <si>
    <t>EX_II_EN_</t>
  </si>
  <si>
    <t>EX_II_VO_</t>
  </si>
  <si>
    <t>EX_II_IN_</t>
  </si>
  <si>
    <t>EX_EN_VO_</t>
  </si>
  <si>
    <t>EX_EN_IN_</t>
  </si>
  <si>
    <t>EX_VO_IN_</t>
  </si>
  <si>
    <t>NB_BC_TH_</t>
  </si>
  <si>
    <t>NB_BC_II_</t>
  </si>
  <si>
    <t>NB_BC_EN_</t>
  </si>
  <si>
    <t>NB_BC_VO_</t>
  </si>
  <si>
    <t>NB_BC_IN_</t>
  </si>
  <si>
    <t>NB_TH_II_</t>
  </si>
  <si>
    <t>NB_TH_EN_</t>
  </si>
  <si>
    <t>NB_TH_VO_</t>
  </si>
  <si>
    <t>NB_TH_IN_</t>
  </si>
  <si>
    <t>NB_II_EN_</t>
  </si>
  <si>
    <t>NB_II_VO_</t>
  </si>
  <si>
    <t>NB_II_IN_</t>
  </si>
  <si>
    <t>NB_EN_VO_</t>
  </si>
  <si>
    <t>NB_EN_IN_</t>
  </si>
  <si>
    <t>NB_VO_IN_</t>
  </si>
  <si>
    <t>BC_TH_II_</t>
  </si>
  <si>
    <t>BC_TH_EN_</t>
  </si>
  <si>
    <t>BC_TH_VO_</t>
  </si>
  <si>
    <t>BC_TH_IN_</t>
  </si>
  <si>
    <t>BC_II_EN_</t>
  </si>
  <si>
    <t>BC_II_VO_</t>
  </si>
  <si>
    <t>BC_II_IN_</t>
  </si>
  <si>
    <t>BC_EN_VO_</t>
  </si>
  <si>
    <t>BC_EN_IN_</t>
  </si>
  <si>
    <t>BC_VO_IN_</t>
  </si>
  <si>
    <t>TH_II_EN_</t>
  </si>
  <si>
    <t>TH_II_VO_</t>
  </si>
  <si>
    <t>TH_II_IN_</t>
  </si>
  <si>
    <t>TH_EN_VO_</t>
  </si>
  <si>
    <t>TH_EN_IN_</t>
  </si>
  <si>
    <t>TH_VO_IN_</t>
  </si>
  <si>
    <t>II_EN_VO_</t>
  </si>
  <si>
    <t>II_EN_IN_</t>
  </si>
  <si>
    <t>II_VO_IN_</t>
  </si>
  <si>
    <t>EN_VO_IN_</t>
  </si>
  <si>
    <t>EX_NB_BC_TH_</t>
  </si>
  <si>
    <t>EX_NB_BC_II_</t>
  </si>
  <si>
    <t>EX_NB_BC_EN_</t>
  </si>
  <si>
    <t>EX_NB_BC_VO_</t>
  </si>
  <si>
    <t>EX_NB_BC_IN_</t>
  </si>
  <si>
    <t>EX_NB_TH_II_</t>
  </si>
  <si>
    <t>EX_NB_TH_EN_</t>
  </si>
  <si>
    <t>EX_NB_TH_VO_</t>
  </si>
  <si>
    <t>EX_NB_TH_IN_</t>
  </si>
  <si>
    <t>EX_NB_II_EN_</t>
  </si>
  <si>
    <t>EX_NB_II_VO_</t>
  </si>
  <si>
    <t>EX_NB_II_IN_</t>
  </si>
  <si>
    <t>EX_NB_EN_VO_</t>
  </si>
  <si>
    <t>EX_NB_EN_IN_</t>
  </si>
  <si>
    <t>EX_NB_VO_IN_</t>
  </si>
  <si>
    <t>EX_BC_TH_II_</t>
  </si>
  <si>
    <t>EX_BC_TH_EN_</t>
  </si>
  <si>
    <t>EX_BC_TH_VO_</t>
  </si>
  <si>
    <t>EX_BC_TH_IN_</t>
  </si>
  <si>
    <t>EX_BC_II_EN_</t>
  </si>
  <si>
    <t>EX_BC_II_VO_</t>
  </si>
  <si>
    <t>EX_BC_II_IN_</t>
  </si>
  <si>
    <t>EX_BC_EN_VO_</t>
  </si>
  <si>
    <t>EX_BC_EN_IN_</t>
  </si>
  <si>
    <t>EX_BC_VO_IN_</t>
  </si>
  <si>
    <t>EX_TH_II_EN_</t>
  </si>
  <si>
    <t>EX_TH_II_VO_</t>
  </si>
  <si>
    <t>EX_TH_II_IN_</t>
  </si>
  <si>
    <t>EX_TH_EN_VO_</t>
  </si>
  <si>
    <t>EX_TH_EN_IN_</t>
  </si>
  <si>
    <t>EX_TH_VO_IN_</t>
  </si>
  <si>
    <t>EX_II_EN_VO_</t>
  </si>
  <si>
    <t>EX_II_EN_IN_</t>
  </si>
  <si>
    <t>EX_II_VO_IN_</t>
  </si>
  <si>
    <t>EX_EN_VO_IN_</t>
  </si>
  <si>
    <t>NB_BC_TH_II_</t>
  </si>
  <si>
    <t>NB_BC_TH_EN_</t>
  </si>
  <si>
    <t>NB_BC_TH_VO_</t>
  </si>
  <si>
    <t>NB_BC_TH_IN_</t>
  </si>
  <si>
    <t>NB_BC_II_EN_</t>
  </si>
  <si>
    <t>NB_BC_II_VO_</t>
  </si>
  <si>
    <t>NB_BC_II_IN_</t>
  </si>
  <si>
    <t>NB_BC_EN_VO_</t>
  </si>
  <si>
    <t>NB_BC_EN_IN_</t>
  </si>
  <si>
    <t>NB_BC_VO_IN_</t>
  </si>
  <si>
    <t>NB_TH_II_EN_</t>
  </si>
  <si>
    <t>NB_TH_II_VO_</t>
  </si>
  <si>
    <t>NB_TH_II_IN_</t>
  </si>
  <si>
    <t>NB_TH_EN_VO_</t>
  </si>
  <si>
    <t>NB_TH_EN_IN_</t>
  </si>
  <si>
    <t>NB_TH_VO_IN_</t>
  </si>
  <si>
    <t>NB_II_EN_VO_</t>
  </si>
  <si>
    <t>NB_II_EN_IN_</t>
  </si>
  <si>
    <t>NB_II_VO_IN_</t>
  </si>
  <si>
    <t>NB_EN_VO_IN_</t>
  </si>
  <si>
    <t>BC_TH_II_EN_</t>
  </si>
  <si>
    <t>BC_TH_II_VO_</t>
  </si>
  <si>
    <t>BC_TH_II_IN_</t>
  </si>
  <si>
    <t>BC_TH_EN_VO_</t>
  </si>
  <si>
    <t>BC_TH_EN_IN_</t>
  </si>
  <si>
    <t>BC_TH_VO_IN_</t>
  </si>
  <si>
    <t>BC_II_EN_VO_</t>
  </si>
  <si>
    <t>BC_II_EN_IN_</t>
  </si>
  <si>
    <t>BC_II_VO_IN_</t>
  </si>
  <si>
    <t>BC_EN_VO_IN_</t>
  </si>
  <si>
    <t>TH_II_EN_VO_</t>
  </si>
  <si>
    <t>TH_II_EN_IN_</t>
  </si>
  <si>
    <t>TH_II_VO_IN_</t>
  </si>
  <si>
    <t>TH_EN_VO_IN_</t>
  </si>
  <si>
    <t>II_EN_VO_IN_</t>
  </si>
  <si>
    <t>EX_NB_BC_TH_II_</t>
  </si>
  <si>
    <t>EX_NB_BC_TH_EN_</t>
  </si>
  <si>
    <t>EX_NB_BC_TH_VO_</t>
  </si>
  <si>
    <t>EX_NB_BC_TH_IN_</t>
  </si>
  <si>
    <t>EX_NB_BC_II_EN_</t>
  </si>
  <si>
    <t>EX_NB_BC_II_VO_</t>
  </si>
  <si>
    <t>EX_NB_BC_II_IN_</t>
  </si>
  <si>
    <t>EX_NB_BC_EN_VO_</t>
  </si>
  <si>
    <t>EX_NB_BC_EN_IN_</t>
  </si>
  <si>
    <t>EX_NB_BC_VO_IN_</t>
  </si>
  <si>
    <t>EX_NB_TH_II_EN_</t>
  </si>
  <si>
    <t>EX_NB_TH_II_VO_</t>
  </si>
  <si>
    <t>EX_NB_TH_II_IN_</t>
  </si>
  <si>
    <t>EX_NB_TH_EN_VO_</t>
  </si>
  <si>
    <t>EX_NB_TH_EN_IN_</t>
  </si>
  <si>
    <t>EX_NB_TH_VO_IN_</t>
  </si>
  <si>
    <t>EX_NB_II_EN_VO_</t>
  </si>
  <si>
    <t>EX_NB_II_EN_IN_</t>
  </si>
  <si>
    <t>EX_NB_II_VO_IN_</t>
  </si>
  <si>
    <t>EX_NB_EN_VO_IN_</t>
  </si>
  <si>
    <t>EX_BC_TH_II_EN_</t>
  </si>
  <si>
    <t>EX_BC_TH_II_VO_</t>
  </si>
  <si>
    <t>EX_BC_TH_II_IN_</t>
  </si>
  <si>
    <t>EX_BC_TH_EN_VO_</t>
  </si>
  <si>
    <t>EX_BC_TH_EN_IN_</t>
  </si>
  <si>
    <t>EX_BC_TH_VO_IN_</t>
  </si>
  <si>
    <t>EX_BC_II_EN_VO_</t>
  </si>
  <si>
    <t>EX_BC_II_EN_IN_</t>
  </si>
  <si>
    <t>EX_BC_II_VO_IN_</t>
  </si>
  <si>
    <t>EX_BC_EN_VO_IN_</t>
  </si>
  <si>
    <t>EX_TH_II_EN_VO_</t>
  </si>
  <si>
    <t>EX_TH_II_EN_IN_</t>
  </si>
  <si>
    <t>EX_TH_II_VO_IN_</t>
  </si>
  <si>
    <t>EX_TH_EN_VO_IN_</t>
  </si>
  <si>
    <t>EX_II_EN_VO_IN_</t>
  </si>
  <si>
    <t>NB_BC_TH_II_EN_</t>
  </si>
  <si>
    <t>NB_BC_TH_II_VO_</t>
  </si>
  <si>
    <t>NB_BC_TH_II_IN_</t>
  </si>
  <si>
    <t>NB_BC_TH_EN_VO_</t>
  </si>
  <si>
    <t>NB_BC_TH_EN_IN_</t>
  </si>
  <si>
    <t>NB_BC_TH_VO_IN_</t>
  </si>
  <si>
    <t>NB_BC_II_EN_VO_</t>
  </si>
  <si>
    <t>NB_BC_II_EN_IN_</t>
  </si>
  <si>
    <t>NB_BC_II_VO_IN_</t>
  </si>
  <si>
    <t>NB_BC_EN_VO_IN_</t>
  </si>
  <si>
    <t>NB_TH_II_EN_VO_</t>
  </si>
  <si>
    <t>NB_TH_II_EN_IN_</t>
  </si>
  <si>
    <t>NB_TH_II_VO_IN_</t>
  </si>
  <si>
    <t>NB_TH_EN_VO_IN_</t>
  </si>
  <si>
    <t>NB_II_EN_VO_IN_</t>
  </si>
  <si>
    <t>BC_TH_II_EN_VO_</t>
  </si>
  <si>
    <t>BC_TH_II_EN_IN_</t>
  </si>
  <si>
    <t>BC_TH_II_VO_IN_</t>
  </si>
  <si>
    <t>BC_TH_EN_VO_IN_</t>
  </si>
  <si>
    <t>BC_II_EN_VO_IN_</t>
  </si>
  <si>
    <t>TH_II_EN_VO_IN_</t>
  </si>
  <si>
    <t>EX_NB_BC_TH_II_EN_</t>
  </si>
  <si>
    <t>EX_NB_BC_TH_II_VO_</t>
  </si>
  <si>
    <t>EX_NB_BC_TH_II_IN_</t>
  </si>
  <si>
    <t>EX_NB_BC_TH_EN_VO_</t>
  </si>
  <si>
    <t>EX_NB_BC_TH_EN_IN_</t>
  </si>
  <si>
    <t>EX_NB_BC_TH_VO_IN_</t>
  </si>
  <si>
    <t>EX_NB_BC_II_EN_VO_</t>
  </si>
  <si>
    <t>EX_NB_BC_II_EN_IN_</t>
  </si>
  <si>
    <t>EX_NB_BC_II_VO_IN_</t>
  </si>
  <si>
    <t>EX_NB_BC_EN_VO_IN_</t>
  </si>
  <si>
    <t>EX_NB_TH_II_EN_VO_</t>
  </si>
  <si>
    <t>EX_NB_TH_II_EN_IN_</t>
  </si>
  <si>
    <t>EX_NB_TH_II_VO_IN_</t>
  </si>
  <si>
    <t>EX_NB_TH_EN_VO_IN_</t>
  </si>
  <si>
    <t>EX_NB_II_EN_VO_IN_</t>
  </si>
  <si>
    <t>EX_BC_TH_II_EN_VO_</t>
  </si>
  <si>
    <t>EX_BC_TH_II_EN_IN_</t>
  </si>
  <si>
    <t>EX_BC_TH_II_VO_IN_</t>
  </si>
  <si>
    <t>EX_BC_TH_EN_VO_IN_</t>
  </si>
  <si>
    <t>EX_BC_II_EN_VO_IN_</t>
  </si>
  <si>
    <t>EX_TH_II_EN_VO_IN_</t>
  </si>
  <si>
    <t>NB_BC_TH_II_EN_VO_</t>
  </si>
  <si>
    <t>NB_BC_TH_II_EN_IN_</t>
  </si>
  <si>
    <t>NB_BC_TH_II_VO_IN_</t>
  </si>
  <si>
    <t>NB_BC_TH_EN_VO_IN_</t>
  </si>
  <si>
    <t>NB_BC_II_EN_VO_IN_</t>
  </si>
  <si>
    <t>NB_TH_II_EN_VO_IN_</t>
  </si>
  <si>
    <t>BC_TH_II_EN_VO_IN_</t>
  </si>
  <si>
    <t>EX_NB_BC_TH_II_EN_VO_</t>
  </si>
  <si>
    <t>EX_NB_BC_TH_II_EN_IN_</t>
  </si>
  <si>
    <t>EX_NB_BC_TH_II_VO_IN_</t>
  </si>
  <si>
    <t>EX_NB_BC_TH_EN_VO_IN_</t>
  </si>
  <si>
    <t>EX_NB_BC_II_EN_VO_IN_</t>
  </si>
  <si>
    <t>EX_NB_TH_II_EN_VO_IN_</t>
  </si>
  <si>
    <t>EX_BC_TH_II_EN_VO_IN_</t>
  </si>
  <si>
    <t>NB_BC_TH_II_EN_VO_IN_</t>
  </si>
  <si>
    <t>EX_NB_BC_TH_II_EN_VO_IN_</t>
  </si>
  <si>
    <t>SSF Relevant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</si>
  <si>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</si>
  <si>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</si>
  <si>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</si>
  <si>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</si>
  <si>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</si>
  <si>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</si>
  <si>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</si>
  <si>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</si>
  <si>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</si>
  <si>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</si>
  <si>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</si>
  <si>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</si>
  <si>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</si>
  <si>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</si>
  <si>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</si>
  <si>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</si>
  <si>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</si>
  <si>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</si>
  <si>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</si>
  <si>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</si>
  <si>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</si>
  <si>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</si>
  <si>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</si>
  <si>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</si>
  <si>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</si>
  <si>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</si>
  <si>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</si>
  <si>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</si>
  <si>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</si>
  <si>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</si>
  <si>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</si>
  <si>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</si>
  <si>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</si>
  <si>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</si>
  <si>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</si>
  <si>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</si>
  <si>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</si>
  <si>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</si>
  <si>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</si>
  <si>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</si>
  <si>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</si>
  <si>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</si>
  <si>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</si>
  <si>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</si>
  <si>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</si>
  <si>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</si>
  <si>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</si>
  <si>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</si>
  <si>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</si>
  <si>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</si>
  <si>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Dedicated Sustainability fund and marketed as such (YES)</t>
  </si>
  <si>
    <t>Dedicated Sustainability fund and marketed as such (NO)</t>
  </si>
  <si>
    <t>Dedicated Sustainability fund and marketed as such (Empty)</t>
  </si>
  <si>
    <t>Fund possesses third party certified sustainability label (Empty)</t>
  </si>
  <si>
    <t>Which areas are covered by your voting policy?</t>
  </si>
  <si>
    <t>Do you regularly report on your voting activities?</t>
  </si>
  <si>
    <t>Webseite</t>
  </si>
  <si>
    <t>Do you outsource your voting activities to a service provider? (Swiss)</t>
  </si>
  <si>
    <t>Service privider</t>
  </si>
  <si>
    <t>Do you outsource your voting activities to a service provider? (Ex Swiss)</t>
  </si>
  <si>
    <t>Q 3.4.7</t>
  </si>
  <si>
    <t>Investment funds [i.e. retail and institutional] (in millions) - this is taken from total volumes entered in sheet 3</t>
  </si>
  <si>
    <t>Mandates (in millions) - this is taken from total volumes entered in sheet 4</t>
  </si>
  <si>
    <t>2.4 Other Swiss Market Characteristics (expert know-how)</t>
  </si>
  <si>
    <t>Total share of ESG Integration assets that apply one or more of the systematic approaches listed above.</t>
  </si>
  <si>
    <t>Annual Target 
Return 
(in %)</t>
  </si>
  <si>
    <t>Type of investor</t>
  </si>
  <si>
    <t>* Mandate NAV corrected</t>
  </si>
  <si>
    <t>* AIF (total AUM)</t>
  </si>
  <si>
    <t>If already available, please provide link.</t>
  </si>
  <si>
    <t>Link</t>
  </si>
  <si>
    <t>Based on your input above, engagement is carried out for the following amount of mandate assets, at most (not corrected for asset class):</t>
  </si>
  <si>
    <t>Q 4.4.7</t>
  </si>
  <si>
    <t>Investment funds [i.e. retail and institutional] (in millions)</t>
  </si>
  <si>
    <t>Q 2.4.4</t>
  </si>
  <si>
    <t>Do you report other volumes not mentioned above that you consider sustainable investments (i.e. assets under advice)? If so, please give a rough estimate of these volumes and explain their nature.</t>
  </si>
  <si>
    <t>Norm-based Screening/Responsible Business Conduct (RBC) due diligence</t>
  </si>
  <si>
    <t>Only list funds to which one or more SRI approaches apply as defined in the glossary. 
Both specific and mainstream funds should be listed here if they apply one or more 
sustainable investment approach.</t>
  </si>
  <si>
    <t>Exclusions related to business conduct</t>
  </si>
  <si>
    <t>What action(s) do you take if a company was found to be in
violation of norms?</t>
  </si>
  <si>
    <t>Engage with companies (and possibly divest in the future)</t>
  </si>
  <si>
    <t>Exclude companies from your investable universe</t>
  </si>
  <si>
    <t>Only list mandates to which one or more SRI approaches apply as defined in the glossary. 
Both specific and mainstream mandates should be listed here if they apply one or more 
sustainable investment approach.</t>
  </si>
  <si>
    <t>Glossary</t>
  </si>
  <si>
    <t>Verketten-Formelgenerator</t>
  </si>
  <si>
    <t>Text 1</t>
  </si>
  <si>
    <t>Sheet</t>
  </si>
  <si>
    <t>Spalte</t>
  </si>
  <si>
    <t>Zeile</t>
  </si>
  <si>
    <t>Kettenelement</t>
  </si>
  <si>
    <t>Nr</t>
  </si>
  <si>
    <t>Text 2</t>
  </si>
  <si>
    <t>"(</t>
  </si>
  <si>
    <t>) ";</t>
  </si>
  <si>
    <t>", (</t>
  </si>
  <si>
    <t>Textkette für Formel:</t>
  </si>
  <si>
    <t>Folgende Textkette in die "Verketten"-Formel setzen:</t>
  </si>
  <si>
    <t>other volumes not mentioned</t>
  </si>
  <si>
    <r>
      <t xml:space="preserve">List of funds is automatically populated from 3.1, and grouped by approach. If multiple approaches have been selected, then the fund will be in all selected categories.
</t>
    </r>
    <r>
      <rPr>
        <i/>
        <sz val="11"/>
        <color theme="1"/>
        <rFont val="Calibri"/>
        <family val="2"/>
        <scheme val="minor"/>
      </rPr>
      <t>Inserted values are aggregated at the far right and should add up to 100%.</t>
    </r>
  </si>
  <si>
    <r>
      <t xml:space="preserve">List of mandates is automatically populated from 4.1. Please list the asset class allocation.
</t>
    </r>
    <r>
      <rPr>
        <i/>
        <sz val="11"/>
        <color theme="1"/>
        <rFont val="Calibri"/>
        <family val="2"/>
        <scheme val="minor"/>
      </rPr>
      <t>Inserted values are aggregated at the far right and should add up to 100%.</t>
    </r>
  </si>
  <si>
    <t>Please rate importance from 1-5 (with 5 being the most important)</t>
  </si>
  <si>
    <t>As Table 4.1 is used to populate sections 4.2-4.4, please make sure to accurately complete this table before proceeding to the next questions. Adjustments to this table after you have completed sections 4.2-4.4 may cause a miss-match with the listed mandates.
Name of mandates (you may list as Mandate A, etc.)</t>
  </si>
  <si>
    <t>Swiss Sustainable Investment Market Study 2022</t>
  </si>
  <si>
    <t>Total (global) AuM of organisation as of 31/12/2021 (in millions)</t>
  </si>
  <si>
    <t>AuM managed within Switzerland as of 31/12/2021 (in millions)</t>
  </si>
  <si>
    <t>In 2021, what were the overall NET inflows into your sustainable funds and mandates managed in Switzerland (in millions)</t>
  </si>
  <si>
    <r>
      <t xml:space="preserve">Net asset value
</t>
    </r>
    <r>
      <rPr>
        <sz val="11"/>
        <color theme="1"/>
        <rFont val="Calibri"/>
        <family val="2"/>
        <scheme val="minor"/>
      </rPr>
      <t>(NAV) 31/12/2021
(in millions)</t>
    </r>
  </si>
  <si>
    <t>What were the most important environmental, social and governance issues on your engagement agenda in 2021?</t>
  </si>
  <si>
    <r>
      <t xml:space="preserve">Net asset value
</t>
    </r>
    <r>
      <rPr>
        <sz val="11"/>
        <color theme="1"/>
        <rFont val="Calibri"/>
        <family val="2"/>
        <scheme val="minor"/>
      </rPr>
      <t>(NAV) 31/12/2021
(millions)</t>
    </r>
  </si>
  <si>
    <t>Further comments on expected trends of sustainable investment 2022</t>
  </si>
  <si>
    <t>No, but planned for 2022</t>
  </si>
  <si>
    <t>No, but planned for 2023</t>
  </si>
  <si>
    <t>In 2021, what were the overall Swiss sustainable asset management inflows (in millions)</t>
  </si>
  <si>
    <t>Please return questionnaire by Friday 4 March 2022</t>
  </si>
  <si>
    <t>YES, label applies on a fund level</t>
  </si>
  <si>
    <t>YES, label applies on a fund asset level</t>
  </si>
  <si>
    <t>NO</t>
  </si>
  <si>
    <t>N/A - Swiss fund only</t>
  </si>
  <si>
    <t>What approximate % of this fund (in volume) is sold/distributed in the EU area and subject to the new EU classification regulations?</t>
  </si>
  <si>
    <t>Which if any classification does this fund fall under?</t>
  </si>
  <si>
    <t>Article 6</t>
  </si>
  <si>
    <t>Article 8</t>
  </si>
  <si>
    <t>Article 9</t>
  </si>
  <si>
    <t>N/A</t>
  </si>
  <si>
    <t>Volume EU</t>
  </si>
  <si>
    <t xml:space="preserve">Do you explicitly measure impact achieved? </t>
  </si>
  <si>
    <t>please specify</t>
  </si>
  <si>
    <t>We measure specific SDG contributions</t>
  </si>
  <si>
    <t>We mearuse it based on improvement of physical/social indicators</t>
  </si>
  <si>
    <t>We perform qualitative assessment</t>
  </si>
  <si>
    <t>We measure it based on successful engagement activities</t>
  </si>
  <si>
    <t>We measure it using a combination of the above (please specify which ones)</t>
  </si>
  <si>
    <t>Impact measurement Yes</t>
  </si>
  <si>
    <t>Impact measurement No</t>
  </si>
  <si>
    <t>If YES, which guideline/principle/framework is used?</t>
  </si>
  <si>
    <t>Does the fund adhere to or apply an existing, publically available impact investing guideline/principle/framework?</t>
  </si>
  <si>
    <t>Engage with companies to encourage sustainable activities</t>
  </si>
  <si>
    <t>Allocate capital to companies providing sustainable solutions at secondary markets</t>
  </si>
  <si>
    <t>Other (Please specify)</t>
  </si>
  <si>
    <t>Through which mechanism does your product intend to achieve the desired impacts?</t>
  </si>
  <si>
    <t>VERKETTEN("(1) ";'5) Impact investment'!BF11;", (2) ";'5) Impact investment'!BF12;", (3) ";'5) Impact investment'!BF13;", (4) ";'5) Impact investment'!BF14;", (5) ";'5) Impact investment'!BF15;", (6) ";'5) Impact investment'!BF16;", (7) ";'5) Impact investment'!BF17;", (8) ";'5) Impact investment'!BF18;", (9) ";'5) Impact investment'!BF19;", (10) ";'5) Impact investment'!BF20;", (11) ";'5) Impact investment'!BF21;", (12) ";'5) Impact investment'!BF22;", (13) ";'5) Impact investment'!BF23;", (14) ";'5) Impact investment'!BF24;", (15) ";'5) Impact investment'!BF25;", (16) ";'5) Impact investment'!BF26;", (17) ";'5) Impact investment'!BF27;", (18) ";'5) Impact investment'!BF28;", (19) ";'5) Impact investment'!BF29;", (20) ";'5) Impact investment'!BF30;", (21) ";'5) Impact investment'!BF31;", (22) ";'5) Impact investment'!BF32;", (23) ";'5) Impact investment'!BF33;", (24) ";'5) Impact investment'!BF34;", (25) ";'5) Impact investment'!BF35;", (26) ";'5) Impact investment'!BF36;", (27) ";'5) Impact investment'!BF37;", (28) ";'5) Impact investment'!BF38;", (29) ";'5) Impact investment'!BF39;", (30) ";'5) Impact investment'!BF40;", (31) ";'5) Impact investment'!BF41;", (32) ";'5) Impact investment'!BF42;", (33) ";'5) Impact investment'!BF43;", (34) ";'5) Impact investment'!BF44;", (35) ";'5) Impact investment'!BF45;", (36) ";'5) Impact investment'!BF46;", (37) ";'5) Impact investment'!BF47;", (38) ";'5) Impact investment'!BF48;", (39) ";'5) Impact investment'!BF49;", (40) ";'5) Impact investment'!BF50;", (41) ";'5) Impact investment'!BF51;", (42) ";'5) Impact investment'!BF52;", (43) ";'5) Impact investment'!BF53;", (44) ";'5) Impact investment'!BF54;", (45) ";'5) Impact investment'!BF55;", (46) ";'5) Impact investment'!BF56;", (47) ";'5) Impact investment'!BF57;", (48) ";'5) Impact investment'!BF58;", (49) ";'5) Impact investment'!BF59;", (50) ";'5) Impact investment'!BF60;", (51) ";'5) Impact investment'!BF61;", (52) ";'5) Impact investment'!BF62;", (53) ";'5) Impact investment'!BF63;", (54) ";'5) Impact investment'!BF64;", (55) ";'5) Impact investment'!BF65;", (56) ";'5) Impact investment'!BF66;", (57) ";'5) Impact investment'!BF67;", (58) ";'5) Impact investment'!BF68;", (59) ";'5) Impact investment'!BF69;", (60) ";'5) Impact investment'!BF70;", (61) ";'5) Impact investment'!BF71;", (62) ";'5) Impact investment'!BF72;", (63) ";'5) Impact investment'!BF73;", (64) ";'5) Impact investment'!BF74;", (65) ";'5) Impact investment'!BF75;", (66) ";'5) Impact investment'!BF76;", (67) ";'5) Impact investment'!BF77;", (68) ";'5) Impact investment'!BF78;", (69) ";'5) Impact investment'!BF79;", (70) ";'5) Impact investment'!BF80;", (71) ";'5) Impact investment'!BF81;", (72) ";'5) Impact investment'!BF82;", (73) ";'5) Impact investment'!BF83;", (74) ";'5) Impact investment'!BF84;", (75) ";'5) Impact investment'!BF85;", (76) ";'5) Impact investment'!BF86;", (77) ";'5) Impact investment'!BF87;", (78) ";'5) Impact investment'!BF88;", (79) ";'5) Impact investment'!BF89;", (80) ";'5) Impact investment'!BF90;", (81) ";'5) Impact investment'!BF91)</t>
  </si>
  <si>
    <t>5.4: Investor Type</t>
  </si>
  <si>
    <t>Q 5.4 Investor Type</t>
  </si>
  <si>
    <t>More information here:</t>
  </si>
  <si>
    <t>Has your company made any voluntary commitments to comply with international standards with regard to biodiversity?</t>
  </si>
  <si>
    <t>Q 6.3.1</t>
  </si>
  <si>
    <t>Q 6.3.2</t>
  </si>
  <si>
    <t>Do you systematically consider biodiversity risk in your investment decisions (for asset management and lending)?</t>
  </si>
  <si>
    <t>Q 6.3.3</t>
  </si>
  <si>
    <t>Q 6.3.4</t>
  </si>
  <si>
    <t>Do any current sustainability investment strategies contain explicit references to goals related to biodiversity aspects?</t>
  </si>
  <si>
    <t>Have you already carried out a systematic analysis of the biodiversity impacts (negative and positive) associated with your investment portfolios?</t>
  </si>
  <si>
    <t>a)  If YES, which major biodiversity aspects are referenced?</t>
  </si>
  <si>
    <t>b)  If available, please provide a link to documentation.</t>
  </si>
  <si>
    <t>If YES, which ones, please specify (i.e. Banking for the Environment Initiative, Finance for Biodiversity Pledge, 
Natural Capital Financing Coalition, IFC Performance Standards PS6).</t>
  </si>
  <si>
    <t>Specify "Yes"</t>
  </si>
  <si>
    <t>Q 6.4.1</t>
  </si>
  <si>
    <t>Regarding the developments around sustainable investments in Switzerland, 
do you welcome the voluntary approach the regulator has taken thus far?</t>
  </si>
  <si>
    <t xml:space="preserve">If “NO”, where do you see the need for more action from regulatory bodies? </t>
  </si>
  <si>
    <t>Specify "other"</t>
  </si>
  <si>
    <t>Do you have any additional comments regarding the topic of regulatory developments within Switzerland?</t>
  </si>
  <si>
    <t>Q 6.4.2</t>
  </si>
  <si>
    <t>EU</t>
  </si>
  <si>
    <t>Does your organisation implement EU Sustainable Finance regulations (i.e. SFDR, Taxonomy, MiFID amendments and NFRD/CSRD) based on legal requirement, on a voluntary basis or not at all?</t>
  </si>
  <si>
    <t>Legal requirement</t>
  </si>
  <si>
    <t>Voluntary basis</t>
  </si>
  <si>
    <t>Not at all</t>
  </si>
  <si>
    <t>To what degree does your organisation feel comfortable with implementing the EU Sustainable Finance regulation in the following areas?</t>
  </si>
  <si>
    <t>SFDR</t>
  </si>
  <si>
    <t>Taxonomy</t>
  </si>
  <si>
    <t>Sustainability preferences in client advisory (i.e.  MIFID)</t>
  </si>
  <si>
    <t xml:space="preserve">NFRD/CSRD </t>
  </si>
  <si>
    <t>1 - Not comfortable</t>
  </si>
  <si>
    <t>2 - somewhat uncomfortable</t>
  </si>
  <si>
    <t>3 - comfortable</t>
  </si>
  <si>
    <t>4 - very comfortable</t>
  </si>
  <si>
    <t>In your opinion, to what degree is the regulatory alignment between SFDR, CSRD and Taxonomy clear and implementable?</t>
  </si>
  <si>
    <t>Not clear and implementable</t>
  </si>
  <si>
    <t>somewhat clear and implementable</t>
  </si>
  <si>
    <t>clear and implementable</t>
  </si>
  <si>
    <t>very clear and implementable</t>
  </si>
  <si>
    <t>a.</t>
  </si>
  <si>
    <t>b.</t>
  </si>
  <si>
    <t>c.</t>
  </si>
  <si>
    <t>d.</t>
  </si>
  <si>
    <t>In your opinion, to what degree do disclosure requirements for investment products based on their sustainability-related characteristics (i.e. SFDR’s Art. 8 and 9) improve transparency for clients in terms of avoiding “greenwashing”</t>
  </si>
  <si>
    <t>Does not improve transparency at all</t>
  </si>
  <si>
    <t>Somewhat improves transparency</t>
  </si>
  <si>
    <t>Improves transparency</t>
  </si>
  <si>
    <t>Greatly improves transparency</t>
  </si>
  <si>
    <t>When classifying a product as a sustainable investment under the SFDR, as Art. 9 product, does your institutions have a policy setting a minimum threshold (%) of underlying sustainable economic activities (i.e. taxonomy aligned activities and/or meeting SFDR’s Art. 2(17) criteria) to be invested on?</t>
  </si>
  <si>
    <t>Please disclose the threshold % if available</t>
  </si>
  <si>
    <t>Do you have any additional comments regarding the topic of regulatory developments within the EU?</t>
  </si>
  <si>
    <t>Transparency on product level</t>
  </si>
  <si>
    <t>Transparency on entity level</t>
  </si>
  <si>
    <t>Introducing a taxonomy of sustainable economic activities</t>
  </si>
  <si>
    <t>Clarifying fiduciary duty</t>
  </si>
  <si>
    <t>Portfolio management and investment advice</t>
  </si>
  <si>
    <t>Q 6.6</t>
  </si>
  <si>
    <t>BP</t>
  </si>
  <si>
    <t>'3) Investment funds'!</t>
  </si>
  <si>
    <t>Direct investment in project / institution</t>
  </si>
  <si>
    <t>6.5 TCFD</t>
  </si>
  <si>
    <t>Q 6.7.1</t>
  </si>
  <si>
    <t>Q 6.7.2</t>
  </si>
  <si>
    <t>Q 6.7.3</t>
  </si>
  <si>
    <t>Q 6.7.4</t>
  </si>
  <si>
    <t>Q 6.7.5</t>
  </si>
  <si>
    <t>Q 6.7 Clients and market growth</t>
  </si>
  <si>
    <t>Q 6.7.2 key drivers</t>
  </si>
  <si>
    <t>Q 6.7.3 Barriers</t>
  </si>
  <si>
    <r>
      <t xml:space="preserve">Welcome to the Swiss Sustainable Finance (SSF) market survey on Sustainable and Responsible Investments (SRI) in Switzerland for Banks and Asset Managers. Information from this survey will be used to measure growth in assets managed under SRI approaches as well as other key indicators. 
Before starting, please read the    guidelines    carefully. It is essential that provided data are accurate and reflect the categories as defined in the glossary.
The information provided will remain confidential. Findings are presented in aggregate form only. No data specific to asset management institutions is published or disclosed to outside parties without the prior and expressed authorisation of the asset manager. SSF is collaborating with the Center for Sustainable Finance and Private Wealth (CSP), Department of Banking and Finance, University of Zurich for the data analysis. SSF has a strict non-disclosure agreement in place with this partner, guaranteeing that the data provided is treated as confidential and only used by the individuals involved in the data aggregation and analysis.
</t>
    </r>
    <r>
      <rPr>
        <b/>
        <sz val="11"/>
        <color theme="1"/>
        <rFont val="Calibri"/>
        <family val="2"/>
        <scheme val="minor"/>
      </rPr>
      <t>We much appreciate the time and effort that you are taking to complete this survey!</t>
    </r>
    <r>
      <rPr>
        <sz val="11"/>
        <color theme="1"/>
        <rFont val="Calibri"/>
        <family val="2"/>
        <scheme val="minor"/>
      </rPr>
      <t xml:space="preserve"> </t>
    </r>
  </si>
  <si>
    <t>Stefan Faust (Zürich)</t>
  </si>
  <si>
    <t>+41 44 515 60 55</t>
  </si>
  <si>
    <t>stefan.faust@sustainablefinance.ch</t>
  </si>
  <si>
    <t>Organisation headquarters (location: city)</t>
  </si>
  <si>
    <t>Part 3: Investment Funds Managed in Switzerland</t>
  </si>
  <si>
    <t>Part 4: Institutional and Private Mandates and Own Assets Managed in Switzerland</t>
  </si>
  <si>
    <r>
      <t xml:space="preserve">This section concerns your organisation's overall sustainable investment policies and total SRI AuM .
</t>
    </r>
    <r>
      <rPr>
        <b/>
        <sz val="11"/>
        <color theme="1"/>
        <rFont val="Calibri"/>
        <family val="2"/>
        <scheme val="minor"/>
      </rPr>
      <t>Instructions:</t>
    </r>
    <r>
      <rPr>
        <sz val="11"/>
        <color theme="1"/>
        <rFont val="Calibri"/>
        <family val="2"/>
        <scheme val="minor"/>
      </rPr>
      <t xml:space="preserve">
- Only answer in shaded cells. Darkly shaded cells indicate dropdown lists from which you may choose your answer. 
Lightly shaded cells indicate where you can insert your answers.
- Do not add or remove any row, column or cell.
- Avoid resizing cells. It is not a problem if entered text is not entirely visible.
</t>
    </r>
    <r>
      <rPr>
        <b/>
        <sz val="11"/>
        <color theme="1"/>
        <rFont val="Calibri"/>
        <family val="2"/>
        <scheme val="minor"/>
      </rPr>
      <t>- Report information as of 31 December 2021.</t>
    </r>
    <r>
      <rPr>
        <sz val="11"/>
        <color theme="1"/>
        <rFont val="Calibri"/>
        <family val="2"/>
        <scheme val="minor"/>
      </rPr>
      <t xml:space="preserve">
- Question 2.2 will be automatically populated once you have completed sheets 3 and 4.</t>
    </r>
  </si>
  <si>
    <t>Do you have a general sustainable / responsible investment policy?</t>
  </si>
  <si>
    <t>Norms-based Screening / Responsible Business Conduct (RBC) due diligence</t>
  </si>
  <si>
    <t>Automatically populated with volumes reported in sheets 3 &amp; 4. 
If you  have not already done so, please fill in your data in sheets 3 &amp; 4</t>
  </si>
  <si>
    <t>2.1 Sustainable Investment Policy</t>
  </si>
  <si>
    <t>SSF would  like to gain an idea of what players are doing on an international level. 
What is the total volume (in millions) of sustainable / responsible assets of your organisation managed outside of Switzerland?</t>
  </si>
  <si>
    <t>How many professionals have a dedicated sustainable investment role within your organisation (e.g. SRI specialists / analysts)?</t>
  </si>
  <si>
    <r>
      <t xml:space="preserve">This section concerns sustainable investment funds (i.e. retail and institutional) managed for national and foreign clients (meaning any funds applying one or more of the approaches listed below). SRI Mandates and self-managed assets are covered in Sheet 4.
The scope of this survey is all assets managed by your organisation within Switzerland for national and foreign clients. This refers to assets managed by teams in Switzerland or to assets managed by international teams, as long as the lead portfolio manager is based in Switzerland.
</t>
    </r>
    <r>
      <rPr>
        <b/>
        <sz val="11"/>
        <color theme="1"/>
        <rFont val="Calibri"/>
        <family val="2"/>
        <scheme val="minor"/>
      </rPr>
      <t>Instructions:</t>
    </r>
    <r>
      <rPr>
        <sz val="11"/>
        <color theme="1"/>
        <rFont val="Calibri"/>
        <family val="2"/>
        <scheme val="minor"/>
      </rPr>
      <t xml:space="preserve">
- Families of funds with similar or identical strategies may be listed together if they apply the same approaches (i.e. all global equity funds, all global fixed income funds).
- Only answer in shaded cells. Darkly shaded cells indicate dropdown lists from which you may choose your answer. Lightly shaded cells indicate where you can insert your answers.
- Please complete question 3.4, as without additional information on the different approaches, we cannot consider volumes for total SRI investments.
- Do not add or remove any row, column or cell.
- Avoid resizing cells. It is not a problem if entered text is not entirely visible.
- Should you wish to list more than 25 funds, please contact SSF for instructions.
</t>
    </r>
    <r>
      <rPr>
        <b/>
        <sz val="11"/>
        <color theme="1"/>
        <rFont val="Calibri"/>
        <family val="2"/>
        <scheme val="minor"/>
      </rPr>
      <t>- Report information as of 31 December 2021.</t>
    </r>
    <r>
      <rPr>
        <sz val="11"/>
        <color theme="1"/>
        <rFont val="Calibri"/>
        <family val="2"/>
        <scheme val="minor"/>
      </rPr>
      <t xml:space="preserve">
</t>
    </r>
  </si>
  <si>
    <t>3.1: List of Funds or Range of Funds Managed in Switzerland</t>
  </si>
  <si>
    <t>As Table 3.1 is used to populate sections 3.2-3.4, please make sure to accurately complete this table before proceeding to the next questions. Adjustments to this table after you have completed sections 3.2-3.4 may cause a miss-match with the listed funds.
Name of funds or range of funds (you may list as Fund A, etc.)</t>
  </si>
  <si>
    <t>Please specify which label / certification</t>
  </si>
  <si>
    <t>This is a dedicated
sustainability fund 
and marketed as such 
(YES/NO)</t>
  </si>
  <si>
    <t>Real Estate / Property</t>
  </si>
  <si>
    <t xml:space="preserve">Questions 3.4.1 and 3.4.2 refer to your exclusion and norms-based screening processes.
For "Exclusions" (section 3.4.1): 
Please provide information where upfront (prior to investment) exclusions are applied to the fund / funds. Information on further engagements or actions sought with investee companies / entities can be entered in other sections. 
This category corresponds to the PRI category "Negative / exclusionary screening" (PRI definition: The exclusion from a fund or portfolio of certain sectors, companies or practices based on specific ESG criteria).
For "Norms-based Screening" (section 3.4.2):  
Here we refer to screening of investments against minimum standards of business practice based on (national and / or international) norms and standards covering sustainability factors.
If a company is found to have violated such norms, a fund manager may take a number of actions. The most common action is to engage with the companies with the aim of encouraging an improvement of performance. 
The investor might also choose to divest from the companies violating the norms and standards in the case of unsuccessful engagement. </t>
  </si>
  <si>
    <r>
      <rPr>
        <b/>
        <sz val="11"/>
        <color theme="1"/>
        <rFont val="Calibri"/>
        <family val="2"/>
        <scheme val="minor"/>
      </rPr>
      <t>Which Exclusions do you apply on companies?</t>
    </r>
    <r>
      <rPr>
        <sz val="11"/>
        <color theme="1"/>
        <rFont val="Calibri"/>
        <family val="2"/>
        <scheme val="minor"/>
      </rPr>
      <t xml:space="preserve"> If applicable, please mark with "x".</t>
    </r>
  </si>
  <si>
    <t>Exclusions related to investor values and / or perceived risks</t>
  </si>
  <si>
    <t>Nuclear energy (production)</t>
  </si>
  <si>
    <t>Norms-based Screening / Responsible Business Conduct (RBC) due diligence: 
Name of funds or range of funds (do not edit)</t>
  </si>
  <si>
    <t>Best-in-Class: Name of funds or range of funds (do not edit)</t>
  </si>
  <si>
    <t>Sustainable Thematic Investment: Name of funds or range of funds (do not edit)</t>
  </si>
  <si>
    <t>Based on your input above, engagement is carried out for the following amount of fund assets, 
at most (not corrected for asset class):</t>
  </si>
  <si>
    <t>For the engagment assets listed above please answer the following, applying to the majority of your engagement activities:</t>
  </si>
  <si>
    <t>For International Assets (ex Swiss)</t>
  </si>
  <si>
    <t>If you outsource, who is / are your service provider(s)?</t>
  </si>
  <si>
    <t>Environmental controversies / degradation</t>
  </si>
  <si>
    <t>Environmental impact of products and services</t>
  </si>
  <si>
    <t>If others, please specify</t>
  </si>
  <si>
    <t>Based on your input above, active voting is carried out for the following amount of fund assets 
(in millions), at most (not corrected for asset classes):</t>
  </si>
  <si>
    <t>Do you regularly report on your voting activities? (If yes, please provide a link to website)</t>
  </si>
  <si>
    <t>Which areas are covered by your voting policy? (If applicable, mark with "x")</t>
  </si>
  <si>
    <t>You reported that you carry out ESG integration for this many fund assets: Amount of assets 
(SRI and mainstream) under an ESG integration approach (in millions)</t>
  </si>
  <si>
    <t>ESG research / analyses made available to mainstream analysts and fund managers, while not obliging them to use the information</t>
  </si>
  <si>
    <t>Systematic consideration / inclusion of ESG research / analyses in financial ratings / valuations by analysts and fund managers (ESG factor is integral part of financial model)</t>
  </si>
  <si>
    <t xml:space="preserve">Systematic use of ESG research / analyses during portfolio construction 
(i.e. underweight of industries with low sustainability rating) </t>
  </si>
  <si>
    <t>For passive strategies: Investment in an index based on ESG integration through an ETF or passive tracker fund</t>
  </si>
  <si>
    <t>Total share of ESG Integration assets that apply one or more of the systematic approaches listed above</t>
  </si>
  <si>
    <t>If yes, to which elements of the real estate investment and management process does this policy refer?</t>
  </si>
  <si>
    <t>Do you apply any sustainability standards when developing / selecting your real estate objects / investments?</t>
  </si>
  <si>
    <r>
      <t xml:space="preserve">This section concerns institutional and private mandates and self-managed own assets. Investment funds are covered in Sheet 3.  With “mandates” we refer to assets that are actively managed by your company on behalf of clients (i.e. discretionary mandates) but not to advisory services.
The scope of this survey is all assets managed by your organisation within Switzerland for national and foreign clients. This refers to assets managed by teams in Switzerland or to assets managed by international teams, as long as the lead portfolio manager is based in Switzerland.
</t>
    </r>
    <r>
      <rPr>
        <b/>
        <sz val="11"/>
        <color theme="1"/>
        <rFont val="Calibri"/>
        <family val="2"/>
        <scheme val="minor"/>
      </rPr>
      <t xml:space="preserve">
Instructions:
</t>
    </r>
    <r>
      <rPr>
        <sz val="11"/>
        <color theme="1"/>
        <rFont val="Calibri"/>
        <family val="2"/>
        <scheme val="minor"/>
      </rPr>
      <t xml:space="preserve">- Families of mandates with similar or identical strategies may be listed together if they apply the same approaches (i.e. all global equity mandates, all global fixed income mandates). 
- Only answer in shaded cells. Darkly shaded cells indicate dropdown lists from which you may choose your answer. Lightly shaded cells indicate where you can insert your answers.
- Please complete question 3.4, as without additional information on the different approaches, we cannot consider volumes for total SRI investments.
- Do not add or remove any row, column or cell.
- Avoid resizing cells. It is not a problem if entered text is not entirely visible.
- Should you wish to list over 25 mandates, please contact SSF for instructions.
</t>
    </r>
    <r>
      <rPr>
        <b/>
        <sz val="11"/>
        <color theme="1"/>
        <rFont val="Calibri"/>
        <family val="2"/>
        <scheme val="minor"/>
      </rPr>
      <t>- Report information as of 31 December 2021.</t>
    </r>
  </si>
  <si>
    <t>This is a dedicated sustainability mandate and marketed as such (YES/NO)</t>
  </si>
  <si>
    <t>Sovereign /
Municipal Bonds</t>
  </si>
  <si>
    <t xml:space="preserve">Questions 4.4.1 and 4.4.2 refer to your exclusion and norms-based screening processes.
For "Exclusions" (section 4.4.1): 
Please provide information where upfront (prior to investment) exclusions are applied to the fund / funds. Information on further engagements or actions sought with investee companies / entities can be entered in other sections. 
This category corresponds to the PRI category "Negative / exclusionary screening" (PRI definition: The exclusion from a fund or portfolio of certain sectors, companies or practices based on specific ESG criteria).
For "Norms-based  Screening" (section 4.4.2):  
Here we refer to screening of investments against minimum standards of business practice based on (national and/or international) norms and standards covering sustainability factors.
If a company is found to have violated such norms, a fund manager may take a number of actions. The most common action is to engage with the companies with the aim of encouraging an improvement of performance. 
The investor might also choose to divest from the companies violating the norms and standards in the case of unsuccessful engagement. </t>
  </si>
  <si>
    <t>Norms-based Screening / Responsible Business Conduct (RBC) due diligence: 
Name of mandates or range of mandates (do not edit)</t>
  </si>
  <si>
    <t>Sustainable Thematic Investment: Name of mandates or range of mandates (do not edit)</t>
  </si>
  <si>
    <r>
      <t xml:space="preserve">Which theme(s) apply to this mandate?
</t>
    </r>
    <r>
      <rPr>
        <sz val="10"/>
        <rFont val="Calibri"/>
        <family val="2"/>
        <scheme val="major"/>
      </rPr>
      <t>- Energy (renewable energy, energy efficiency, climate, etc.)
- Water
- Cleantech (sustainable transport, waste management, smart mobility etc.)
- Land use / forestry / agriculture
- Social (housing, community development, health, etc.)
- Other multi theme (please specify)
- Other single theme (please specify)</t>
    </r>
  </si>
  <si>
    <t>- Energy (renewable energy, energy efficiency, climate, etc.)
- Water
- Cleantech (sustainable transport, waste management, smart mobility etc.)
- Land use / forestry / agriculture
- Social (housing, community development, health, etc.)
- Other multi theme (please specify)
- Other single theme (please specify)</t>
  </si>
  <si>
    <t>Based on your input above, active voting is carried out for the following amount of mandate assets, 
at most: (not corrected for asset classes)</t>
  </si>
  <si>
    <r>
      <rPr>
        <b/>
        <sz val="11"/>
        <color theme="1"/>
        <rFont val="Calibri"/>
        <family val="2"/>
        <scheme val="minor"/>
      </rPr>
      <t xml:space="preserve">You reported that you carry out ESG integration for this many mandate assets: </t>
    </r>
    <r>
      <rPr>
        <sz val="11"/>
        <color theme="1"/>
        <rFont val="Calibri"/>
        <family val="2"/>
        <scheme val="minor"/>
      </rPr>
      <t>Amount of assets 
(SRI and mainstream) under an ESG integration approach (in millions)</t>
    </r>
  </si>
  <si>
    <t xml:space="preserve">Systematic use of ESG research / analyses during portfolio construction  
(i.e. underweight of industries with low sustainability rating) </t>
  </si>
  <si>
    <r>
      <t xml:space="preserve">This section is specifically dedicated to impact investments. It is only relevant for asset managers which indicated in worksheet 3 or 4 that they have impact investments in place. The objective of this section is to gain specific insights into the structure of the impact investing market. 
The scope of this survey is all assets managed by your organisation within Switzerland for national and foreign clients. This refers to assets managed by teams in Switzerland or to assets managed by international teams, as long as the lead portfolio manager is based in Switzerland.
</t>
    </r>
    <r>
      <rPr>
        <b/>
        <sz val="11"/>
        <color theme="1"/>
        <rFont val="Calibri"/>
        <family val="2"/>
        <scheme val="minor"/>
      </rPr>
      <t xml:space="preserve">
Instructions:
</t>
    </r>
    <r>
      <rPr>
        <sz val="11"/>
        <color theme="1"/>
        <rFont val="Calibri"/>
        <family val="2"/>
        <scheme val="minor"/>
      </rPr>
      <t xml:space="preserve">- Only answer in shaded cells. Darkly shaded cells indicate dropdown lists from which you may choose your answer. Lightly shaded cells indicate where you can insert your answers.
- Do not add or remove any row, column or cell.
- Avoid resizing cells. It is not a problem if entered text is not entirely visible.
</t>
    </r>
    <r>
      <rPr>
        <b/>
        <sz val="11"/>
        <color theme="1"/>
        <rFont val="Calibri"/>
        <family val="2"/>
        <scheme val="minor"/>
      </rPr>
      <t>- Report information as of 31 December 2021.</t>
    </r>
  </si>
  <si>
    <t>Please provide specific information on your impact investments. In addition to your specific impact investments listed in sheet 3 and 4 (these will automatically be populated in lines 1-25 in the table below), please add any direct impact investments (i.e. projects, institutions), if available, starting in line 26.</t>
  </si>
  <si>
    <r>
      <t>How do you measure it? 
- We measure specific SDG contributions
- We measure it based on improvement of physical / social indicators 
  (e.g. CO</t>
    </r>
    <r>
      <rPr>
        <vertAlign val="subscript"/>
        <sz val="11"/>
        <rFont val="Calibri"/>
        <family val="2"/>
        <scheme val="minor"/>
      </rPr>
      <t>2</t>
    </r>
    <r>
      <rPr>
        <sz val="11"/>
        <rFont val="Calibri"/>
        <family val="2"/>
        <scheme val="minor"/>
      </rPr>
      <t xml:space="preserve"> / water / number of females educated)
- We perform qualitative assessment
- We measure it based on successful engagement activities
  (e.g. number of achieved engagement milestones)
- We measure it using a combination of the above (please specify which ones)
- Other (please specify)</t>
    </r>
  </si>
  <si>
    <r>
      <t xml:space="preserve">Does the fund adhere to or apply an existing, publically available impact investing guideline / principle / framework? (i.e. IFC operating principles, GIIRS)?
</t>
    </r>
    <r>
      <rPr>
        <b/>
        <sz val="10"/>
        <color theme="1"/>
        <rFont val="Calibri"/>
        <family val="2"/>
        <scheme val="minor"/>
      </rPr>
      <t>YES/No</t>
    </r>
  </si>
  <si>
    <t>If YES, which guideline / principle / 
framework is used?</t>
  </si>
  <si>
    <t>Impact Measurement</t>
  </si>
  <si>
    <t>Financial Services: Other (does not include Microfinance or Microinsurance)</t>
  </si>
  <si>
    <t>Housing / Community Development</t>
  </si>
  <si>
    <t>Land Conservation</t>
  </si>
  <si>
    <t>Information and Communication Technology</t>
  </si>
  <si>
    <t>Other Debt Instruments (e.g. Impact Bonds) - please do not include Corporate Bonds</t>
  </si>
  <si>
    <t>Direct Investments in Guarantee (for MIV only)</t>
  </si>
  <si>
    <t>Direct Investment in Project / Institution</t>
  </si>
  <si>
    <t>Institutional Investor</t>
  </si>
  <si>
    <t>Public Funders / Development Finance Institution</t>
  </si>
  <si>
    <t>Retained earnings / Losses carried forward (only applicable to Non-Profit Entities)</t>
  </si>
  <si>
    <r>
      <t xml:space="preserve">This section focuses on the role of UN Sustainable Development Goals (SDGs) and climate change for investors as well as expectations regarding the future development of the sustainable investment market. 
</t>
    </r>
    <r>
      <rPr>
        <b/>
        <sz val="11"/>
        <color theme="1"/>
        <rFont val="Calibri"/>
        <family val="2"/>
        <scheme val="minor"/>
      </rPr>
      <t>Instructions:</t>
    </r>
    <r>
      <rPr>
        <sz val="11"/>
        <color theme="1"/>
        <rFont val="Calibri"/>
        <family val="2"/>
        <scheme val="minor"/>
      </rPr>
      <t xml:space="preserve">
- Only answer in shaded cells. Darkly shaded cells indicate dropdown lists from which you may choose your answer. Lightly shaded cells indicate where you can insert your answers.
- Do not add or remove any row, column or cell.
- Avoid resizing cells. It is not a problem if entered text is not entirely visible.
</t>
    </r>
    <r>
      <rPr>
        <b/>
        <sz val="11"/>
        <color theme="1"/>
        <rFont val="Calibri"/>
        <family val="2"/>
        <scheme val="minor"/>
      </rPr>
      <t>- Report information as of 31 December 2021.</t>
    </r>
    <r>
      <rPr>
        <sz val="11"/>
        <color theme="1"/>
        <rFont val="Calibri"/>
        <family val="2"/>
        <scheme val="minor"/>
      </rPr>
      <t xml:space="preserve">
 </t>
    </r>
  </si>
  <si>
    <t>SDG8: Good jobs &amp; economic growth</t>
  </si>
  <si>
    <t>SDG6: Clean water &amp; sanitation</t>
  </si>
  <si>
    <t>SDG9: Innnovation &amp; infrastructure</t>
  </si>
  <si>
    <t>SDG11: Sustainable cities &amp; communities</t>
  </si>
  <si>
    <t>SDG 16: Peace &amp; justice</t>
  </si>
  <si>
    <t>If you have such products on offer, what are / were your main motivations to develop SDG related products? Please rate importance from 1-5 
(with 5 being the most important)</t>
  </si>
  <si>
    <t>6.2 Climate Change Considerations in Investments</t>
  </si>
  <si>
    <t>6.3 Biodiversity Considerations</t>
  </si>
  <si>
    <r>
      <t>Measurement of CO</t>
    </r>
    <r>
      <rPr>
        <vertAlign val="subscript"/>
        <sz val="11"/>
        <color theme="1"/>
        <rFont val="Calibri"/>
        <family val="2"/>
        <scheme val="minor"/>
      </rPr>
      <t>2</t>
    </r>
    <r>
      <rPr>
        <sz val="11"/>
        <color theme="1"/>
        <rFont val="Calibri"/>
        <family val="2"/>
        <scheme val="minor"/>
      </rPr>
      <t xml:space="preserve"> footprint of portfolio(s)</t>
    </r>
  </si>
  <si>
    <t>Has your company made any voluntary commitments to comply with international standards regarding biodiversity?</t>
  </si>
  <si>
    <t>6.4 Regulatory Developments</t>
  </si>
  <si>
    <t>Does your organisation implement EU Sustainable Finance regulations (i.e. SFDR, Taxonomy, MiFID amendments and 
NFRD / CSRD) based on legal requirement, on a voluntary basis or not at all?</t>
  </si>
  <si>
    <t xml:space="preserve">NFRD / CSRD </t>
  </si>
  <si>
    <t>Regarding product classification according to Art. 6, 8 and 9 of SFDR</t>
  </si>
  <si>
    <t>When classifying a product as a sustainable investment under the SFDR, as Art. 9 product, does your institutions have a policy, setting a minimum threshold (%) of underlying sustainable economic activities (i.e. taxonomy aligned activities and / or meeting SFDR’s Art. 2(17) criteria) to be invested on?</t>
  </si>
  <si>
    <t>b. Impact on Organisation</t>
  </si>
  <si>
    <t>b. Risk Management</t>
  </si>
  <si>
    <t>b. Scope 1, 2, 3 GHG Emissions</t>
  </si>
  <si>
    <t>Metrics and Targets</t>
  </si>
  <si>
    <t>6.6 Due Diligence for Responsible Business Conduct</t>
  </si>
  <si>
    <t xml:space="preserve">6.7: Questions Related to Clients and Market Growth </t>
  </si>
  <si>
    <t>Corporate / Occupational Pension Funds</t>
  </si>
  <si>
    <t>Public Authorities &amp; Governments</t>
  </si>
  <si>
    <t>Insurance Companies &amp; Mutuals</t>
  </si>
  <si>
    <t>Religious Institutions &amp; Charities</t>
  </si>
  <si>
    <t>Universities &amp; other Academics</t>
  </si>
  <si>
    <t>Expected growth of sustainable investments 2022</t>
  </si>
  <si>
    <t xml:space="preserve">Glossary in German and French can be found in the guidelines: https://www.sustainablefinance.ch/upload/cms/user/2021_Guidelines_SSF_Market_Survey_Asset_Managers_FINAL.pdf 
</t>
  </si>
  <si>
    <r>
      <rPr>
        <b/>
        <u/>
        <sz val="11"/>
        <color theme="1"/>
        <rFont val="Calibri"/>
        <family val="2"/>
        <scheme val="minor"/>
      </rPr>
      <t>Definition:</t>
    </r>
    <r>
      <rPr>
        <sz val="11"/>
        <color theme="1"/>
        <rFont val="Calibri"/>
        <family val="2"/>
        <scheme val="minor"/>
      </rPr>
      <t xml:space="preserve"> Approach where leading or best-performing companies or issuers within a universe or specific category are selected or weighted based on ESG criteria.
</t>
    </r>
    <r>
      <rPr>
        <b/>
        <u/>
        <sz val="11"/>
        <color theme="1"/>
        <rFont val="Calibri"/>
        <family val="2"/>
        <scheme val="minor"/>
      </rPr>
      <t xml:space="preserve">Comment: </t>
    </r>
    <r>
      <rPr>
        <sz val="11"/>
        <color theme="1"/>
        <rFont val="Calibri"/>
        <family val="2"/>
        <scheme val="minor"/>
      </rPr>
      <t xml:space="preserve">This approach involves the selection or weighting of the best performing companies or issuers as identified by ESG analysis, within a defined investment universe. All companies with a rating above a defined threshold are considered as investable or they are over weighted in the portfolio. </t>
    </r>
  </si>
  <si>
    <t>Norms-based Screening</t>
  </si>
  <si>
    <r>
      <rPr>
        <b/>
        <u/>
        <sz val="11"/>
        <color theme="1"/>
        <rFont val="Calibri"/>
        <family val="2"/>
        <scheme val="minor"/>
      </rPr>
      <t>Definition:</t>
    </r>
    <r>
      <rPr>
        <sz val="11"/>
        <color theme="1"/>
        <rFont val="Calibri"/>
        <family val="2"/>
        <scheme val="minor"/>
      </rPr>
      <t xml:space="preserve"> Engagement is an activity performed by shareholders with the goal of convincing management to take account of environmental, social and governance criteria. 
</t>
    </r>
    <r>
      <rPr>
        <b/>
        <u/>
        <sz val="11"/>
        <color theme="1"/>
        <rFont val="Calibri"/>
        <family val="2"/>
        <scheme val="minor"/>
      </rPr>
      <t>Comment:</t>
    </r>
    <r>
      <rPr>
        <sz val="11"/>
        <color theme="1"/>
        <rFont val="Calibri"/>
        <family val="2"/>
        <scheme val="minor"/>
      </rPr>
      <t xml:space="preserve"> This dialogue includes communicating with senior management and / or boards of companies and filing or co-filing shareholder proposals. Successful engagement can lead to changes in a company's strategy and processes with the objective of improving performance and reducing risks.</t>
    </r>
  </si>
  <si>
    <r>
      <rPr>
        <b/>
        <u/>
        <sz val="11"/>
        <color theme="1"/>
        <rFont val="Calibri"/>
        <family val="2"/>
        <scheme val="minor"/>
      </rPr>
      <t>Definition:</t>
    </r>
    <r>
      <rPr>
        <sz val="11"/>
        <color theme="1"/>
        <rFont val="Calibri"/>
        <family val="2"/>
        <scheme val="minor"/>
      </rPr>
      <t xml:space="preserve"> The explicit inclusion by asset managers of ESG risks and opportunities into traditional financial analysis and investment decisions based on a systematic process and appropriate research sources.
</t>
    </r>
    <r>
      <rPr>
        <b/>
        <u/>
        <sz val="11"/>
        <color theme="1"/>
        <rFont val="Calibri"/>
        <family val="2"/>
        <scheme val="minor"/>
      </rPr>
      <t>Comment:</t>
    </r>
    <r>
      <rPr>
        <sz val="11"/>
        <color theme="1"/>
        <rFont val="Calibri"/>
        <family val="2"/>
        <scheme val="minor"/>
      </rPr>
      <t xml:space="preserve"> This type covers explicit consideration of ESG factors alongside financial factors in mainstream investment processes. The integration process focuses on the potential impact of ESG issues on company financials (positive and negative), which in turn may affect the investment decision.
There are different levels and forms of ESG integration, which SSF breaks down into either Non-systematic or Systematic. These two forms are summarised below.
</t>
    </r>
    <r>
      <rPr>
        <b/>
        <u/>
        <sz val="11"/>
        <color theme="1"/>
        <rFont val="Calibri"/>
        <family val="2"/>
        <scheme val="minor"/>
      </rPr>
      <t>Non-systematic</t>
    </r>
    <r>
      <rPr>
        <u/>
        <sz val="11"/>
        <color theme="1"/>
        <rFont val="Calibri"/>
        <family val="2"/>
        <scheme val="minor"/>
      </rPr>
      <t>:</t>
    </r>
    <r>
      <rPr>
        <sz val="11"/>
        <color theme="1"/>
        <rFont val="Calibri"/>
        <family val="2"/>
        <scheme val="minor"/>
      </rPr>
      <t xml:space="preserve"> ESG research / analyses made available to mainstream analysts and fund managers, while not obliging them to use the information.
</t>
    </r>
    <r>
      <rPr>
        <b/>
        <u/>
        <sz val="11"/>
        <color theme="1"/>
        <rFont val="Calibri"/>
        <family val="2"/>
        <scheme val="minor"/>
      </rPr>
      <t>Systematic:</t>
    </r>
    <r>
      <rPr>
        <sz val="11"/>
        <color theme="1"/>
        <rFont val="Calibri"/>
        <family val="2"/>
        <scheme val="minor"/>
      </rPr>
      <t xml:space="preserve"> Approaches are considered systematic if there is a clear policy in place requiring the use of ESG factors in the process of portfolio construction, asset selection / weighting and / or valuations. Systematic approaches include:
• Systematic consideration / inclusion of ESG research / analyses in financial ratings / valuations by analysts and fund managers 
(ESG factor is integral part of financial model)
• Systematic use of ESG research / analyses during portfolio construction (i.e. underweight of industries with low sustainability rating)
• ESG indices, which systematically integrate ESG factors, used as official benchmark and as investment universe in active asset management
• For passive strategies: Investment in an index based on ESG integration through an ETF or passive tracker fund
For examples of ESG integration approaches, please refer to the following sources:
• Handbook on Sustainable Investments (Chapter 9, page 54): https://www.sustainablefinance.ch/upload/cms/user/201712_Handbook_on_Sustainable_Investments_CFA.pdf
• Guidance and case studies for ESG integration - Equities and fixed income: https://www.unpri.org/download?ac=5962  
• ESG Integration in Europe, the Middle East, and Africa - Markets, practices and data: https://www.unpri.org/download?ac=6036 
</t>
    </r>
  </si>
  <si>
    <r>
      <rPr>
        <b/>
        <u/>
        <sz val="11"/>
        <color theme="1"/>
        <rFont val="Calibri"/>
        <family val="2"/>
        <scheme val="minor"/>
      </rPr>
      <t>Definition:</t>
    </r>
    <r>
      <rPr>
        <sz val="11"/>
        <color theme="1"/>
        <rFont val="Calibri"/>
        <family val="2"/>
        <scheme val="minor"/>
      </rPr>
      <t xml:space="preserve"> An approach that excludes specific investments from the investable universe such as companies, sectors, or countries.
</t>
    </r>
    <r>
      <rPr>
        <b/>
        <u/>
        <sz val="11"/>
        <color theme="1"/>
        <rFont val="Calibri"/>
        <family val="2"/>
        <scheme val="minor"/>
      </rPr>
      <t>Comment:</t>
    </r>
    <r>
      <rPr>
        <sz val="11"/>
        <color theme="1"/>
        <rFont val="Calibri"/>
        <family val="2"/>
        <scheme val="minor"/>
      </rPr>
      <t xml:space="preserve"> This approach systematically excludes companies, sectors, or countries from the investable investment universe if involved in certain activities based on specific criteria. The exclusion can be based on certain business activities which violate specific investor values (i.e. production of weapons, pornography, tobacco or animal testing) or on certain business conduct (i.e. violation of human rights, labour issues, severe environmental degradation etc.). Exclusions can be applied at individual fund or mandate level, but also at asset manager or asset owner level, across the entire range, or large shares, of a company’s assets under management.
For "Exclusions" volumes, please only list funds / mandates where upfront (prior to investment) exclusions are applied. This category corresponds to the PRI category "Negative / exclusionary screening" (PRI definition: The exclusion from a fund or portfolio of certain sectors, companies or practices based on specific ESG criteria).</t>
    </r>
  </si>
  <si>
    <r>
      <rPr>
        <b/>
        <u/>
        <sz val="11"/>
        <color theme="1"/>
        <rFont val="Calibri"/>
        <family val="2"/>
        <scheme val="minor"/>
      </rPr>
      <t>Definition:</t>
    </r>
    <r>
      <rPr>
        <sz val="11"/>
        <color theme="1"/>
        <rFont val="Calibri"/>
        <family val="2"/>
        <scheme val="minor"/>
      </rPr>
      <t xml:space="preserve"> Screening of investments according to their compliance with national and international norms and standards.  
</t>
    </r>
    <r>
      <rPr>
        <b/>
        <u/>
        <sz val="11"/>
        <color theme="1"/>
        <rFont val="Calibri"/>
        <family val="2"/>
        <scheme val="minor"/>
      </rPr>
      <t>Comment:</t>
    </r>
    <r>
      <rPr>
        <sz val="11"/>
        <color theme="1"/>
        <rFont val="Calibri"/>
        <family val="2"/>
        <scheme val="minor"/>
      </rPr>
      <t xml:space="preserve"> This approach involves the screening of investments based on (national and / or international) norms and standards covering sustainability factors. This approach typically involves assessing a company’s business conduct regarding a potential violation of norms and standards that govern issues such as human rights, environmental protection, labour rights as outlined in the respective norms and standards. The objective is to identify those companies or entities that create potential or actual significant and severe adverse impacts, and, as a result, expose themselves and their investors to reputational, financial and compliance risk. Once high-risk companies or entities have been identified, a fund manager may take a number of actions. The most common action is to engage with the companies with the aim of encouraging an improvement of performance. But an investor might also choose to divest from the companies violating the norms and standards. The norms-based screening approach must ultimately have an impact on the portfolio in order to be credible. If an investor applies a norms-based screening approach, he would usually also claim to apply an engagement and an exclusion approach. </t>
    </r>
  </si>
  <si>
    <r>
      <rPr>
        <b/>
        <u/>
        <sz val="11"/>
        <color theme="1"/>
        <rFont val="Calibri"/>
        <family val="2"/>
        <scheme val="minor"/>
      </rPr>
      <t>Definition:</t>
    </r>
    <r>
      <rPr>
        <sz val="11"/>
        <color theme="1"/>
        <rFont val="Calibri"/>
        <family val="2"/>
        <scheme val="minor"/>
      </rPr>
      <t xml:space="preserve"> Investment in themes or assets linked to the promotion of sustainability in different areas. Thematic funds focus on specific or multiple issues related to environmental or social topics.
</t>
    </r>
    <r>
      <rPr>
        <b/>
        <u/>
        <sz val="11"/>
        <color theme="1"/>
        <rFont val="Calibri"/>
        <family val="2"/>
        <scheme val="minor"/>
      </rPr>
      <t>Comment:</t>
    </r>
    <r>
      <rPr>
        <sz val="11"/>
        <color theme="1"/>
        <rFont val="Calibri"/>
        <family val="2"/>
        <scheme val="minor"/>
      </rPr>
      <t xml:space="preserve"> This approach refers to investment in businesses contributing to sustainable solutions both in environmental or social topics. In the environmental segment, this includes investments in renewable energy, energy efficiency, clean technology, low-carbon transportation infrastructure, water treatment and resource efficiency. In the social segment, this includes investments in education, health systems, poverty reduction and solutions for an ageing society.</t>
    </r>
  </si>
  <si>
    <r>
      <rPr>
        <b/>
        <u/>
        <sz val="11"/>
        <color theme="1"/>
        <rFont val="Calibri"/>
        <family val="2"/>
        <scheme val="minor"/>
      </rPr>
      <t>Definition:</t>
    </r>
    <r>
      <rPr>
        <sz val="11"/>
        <color theme="1"/>
        <rFont val="Calibri"/>
        <family val="2"/>
        <scheme val="minor"/>
      </rPr>
      <t xml:space="preserve"> Active exercise of voting rights with the aim of improving the governance or strategy of a company. 
</t>
    </r>
    <r>
      <rPr>
        <b/>
        <u/>
        <sz val="11"/>
        <color theme="1"/>
        <rFont val="Calibri"/>
        <family val="2"/>
        <scheme val="minor"/>
      </rPr>
      <t>Comment:</t>
    </r>
    <r>
      <rPr>
        <sz val="11"/>
        <color theme="1"/>
        <rFont val="Calibri"/>
        <family val="2"/>
        <scheme val="minor"/>
      </rPr>
      <t xml:space="preserve"> Through active voting, shareholders can express their opinion regarding board composition, board and management compensation and other topics brought to shareholders at annual general meetings. Often, investors rely on recommendations of proxy advisors for their votes. For this strategy to be included under reported sustainable assets, the active voting must be based on a formal voting policy that includes the consideration of good governance, social and / or environmental issues.</t>
    </r>
  </si>
  <si>
    <t>Q 6.2.4</t>
  </si>
  <si>
    <t xml:space="preserve">Do you use specific climate indicators to measure the climate performance of your investments / portfolios?
If applicable, please mark with "x". </t>
  </si>
  <si>
    <t>Carbon reduction targets (e.g. Weighted Average Carbon Intensity, total emissions, etc.)</t>
  </si>
  <si>
    <t>Implied temperature rise (e.g. CDP-WWF, ESG Providers, in-house, etc.)</t>
  </si>
  <si>
    <t>Q 6.2.3</t>
  </si>
  <si>
    <t>Are you a signatory of one or multiple of the following international net-zero alliances?
If applicable, please mark with "x".</t>
  </si>
  <si>
    <t>Net Zero Asset Manager Initiative (NZAMI)</t>
  </si>
  <si>
    <t>Net Zero Asset Owner Alliance (NZAOA)</t>
  </si>
  <si>
    <t>Net Zero Banking Alliance (NZBA)</t>
  </si>
  <si>
    <t>Net Zero Insurance Alliance (NZIA)</t>
  </si>
  <si>
    <t>Science-based Targets Initiative – Finance Initiative (SBTi FI)</t>
  </si>
  <si>
    <t>Paris-aligned Investment Initiative (PAII)</t>
  </si>
  <si>
    <t>If you are not a signatory now, 
do you have plans to join a net-zero alliance in the next year?</t>
  </si>
  <si>
    <t>Q 6.2.1 Climate Change</t>
  </si>
  <si>
    <t>What are your strategies with regards to risk and opportunities of climate change? 
If applicable, please mark with "x".</t>
  </si>
  <si>
    <t>Provide additional private capital (private debt/private equity)</t>
  </si>
  <si>
    <t>All of the above</t>
  </si>
  <si>
    <r>
      <rPr>
        <b/>
        <u/>
        <sz val="11"/>
        <color theme="1"/>
        <rFont val="Calibri"/>
        <family val="2"/>
        <scheme val="minor"/>
      </rPr>
      <t>Definition:</t>
    </r>
    <r>
      <rPr>
        <sz val="11"/>
        <color theme="1"/>
        <rFont val="Calibri"/>
        <family val="2"/>
        <scheme val="minor"/>
      </rPr>
      <t xml:space="preserve"> Impact investments are investments made into companies, organisations, and funds with the intention to generate social and environmental impact alongside a financial return. Impact investments can be made in both emerging and developed markets, and target a range of returns from below market to market rate, depending upon the circumstances. SSF considers impact investments as those having three main characteristics: intentionality, management and measurability 
(see SSF working definition https://www.sustainablefinance.ch/upload/cms/user/20191021_IIWG_WorkingDefinition_Impact_Investing.pdf).
</t>
    </r>
    <r>
      <rPr>
        <b/>
        <u/>
        <sz val="11"/>
        <color theme="1"/>
        <rFont val="Calibri"/>
        <family val="2"/>
        <scheme val="minor"/>
      </rPr>
      <t>Comment:</t>
    </r>
    <r>
      <rPr>
        <sz val="11"/>
        <color theme="1"/>
        <rFont val="Calibri"/>
        <family val="2"/>
        <scheme val="minor"/>
      </rPr>
      <t xml:space="preserve"> Investments are based on a clear intentionality to create a positive impact and are often project-specific. Impact investment includes microfinance, community investing and social business / entrepreneurship funds. The growing impact investment market provides capital to support solutions to the world's most pressing challenges in sectors such as sustainable agriculture, affordable housing, affordable and accessible healthcare, clean technology, and financial services. 
A hallmark of impact investing is the commitment of the investor to measure and report the social and environmental performance and progress of underlying investments. Components of best practices for impact measurement include:
- Establishing and stating social and environmental objectives to relevant stakeholders
- Setting performance metrics / targets related to these objectives using standardized metrics wherever possible
- Monitoring and managing the performance of investees against these targets
- Reporting on social and environmental performance to relevant stakeholders
The investment approach can be applied both in public and private markets.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</si>
</sst>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_€_-;\-* #,##0.00\ _€_-;_-* &quot;-&quot;??\ _€_-;_-@_-"/>
    <numFmt numFmtId="166" formatCode="_-* #,##0.00;\-* #,##0.00;_-* &quot;-&quot;??;_-@_-"/>
    <numFmt numFmtId="167" formatCode="&quot;CHF&quot;* #,##0.00"/>
    <numFmt numFmtId="168" formatCode="#,##0.0#\ &quot;Mio.&quot;"/>
  </numFmts>
  <fonts count="66" x14ac:knownFonts="1">
    <font>
      <sz val="11"/>
      <color theme="1"/>
      <name val="Calibri"/>
      <family val="2"/>
      <scheme val="minor"/>
    </font>
    <font>
      <sz val="10.5"/>
      <color theme="1"/>
      <name val="Arial"/>
      <family val="2"/>
    </font>
    <font>
      <sz val="18"/>
      <color theme="3"/>
      <name val="Calibri"/>
      <family val="2"/>
      <scheme val="major"/>
    </font>
    <font>
      <sz val="10.5"/>
      <color theme="1"/>
      <name val="Calibri"/>
      <family val="2"/>
      <scheme val="minor"/>
    </font>
    <font>
      <sz val="10.5"/>
      <color rgb="FF006100"/>
      <name val="Calibri"/>
      <family val="2"/>
      <scheme val="minor"/>
    </font>
    <font>
      <sz val="10.5"/>
      <color rgb="FF9C6500"/>
      <name val="Calibri"/>
      <family val="2"/>
      <scheme val="minor"/>
    </font>
    <font>
      <sz val="10.5"/>
      <color rgb="FF9C0006"/>
      <name val="Calibri"/>
      <family val="2"/>
      <scheme val="minor"/>
    </font>
    <font>
      <b/>
      <sz val="10.5"/>
      <color rgb="FF3F3F3F"/>
      <name val="Calibri"/>
      <family val="2"/>
      <scheme val="major"/>
    </font>
    <font>
      <b/>
      <sz val="10.5"/>
      <color rgb="FFFA7D00"/>
      <name val="Calibri"/>
      <family val="2"/>
      <scheme val="major"/>
    </font>
    <font>
      <i/>
      <sz val="10.5"/>
      <color rgb="FF7F7F7F"/>
      <name val="Calibri"/>
      <family val="2"/>
      <scheme val="minor"/>
    </font>
    <font>
      <sz val="10.5"/>
      <color rgb="FFFA7D00"/>
      <name val="Calibri"/>
      <family val="2"/>
      <scheme val="minor"/>
    </font>
    <font>
      <sz val="10.5"/>
      <color rgb="FFFF0000"/>
      <name val="Calibri"/>
      <family val="2"/>
      <scheme val="minor"/>
    </font>
    <font>
      <b/>
      <sz val="10.5"/>
      <color theme="0"/>
      <name val="Calibri"/>
      <family val="2"/>
      <scheme val="minor"/>
    </font>
    <font>
      <b/>
      <sz val="10.5"/>
      <color theme="1"/>
      <name val="Calibri"/>
      <family val="2"/>
      <scheme val="minor"/>
    </font>
    <font>
      <b/>
      <sz val="11"/>
      <name val="Calibri"/>
      <family val="3"/>
      <scheme val="major"/>
    </font>
    <font>
      <sz val="10.5"/>
      <color theme="0"/>
      <name val="Calibri"/>
      <family val="2"/>
      <scheme val="minor"/>
    </font>
    <font>
      <sz val="10"/>
      <name val="Calibri"/>
      <family val="2"/>
      <scheme val="minor"/>
    </font>
    <font>
      <sz val="11"/>
      <name val="Calibri"/>
      <family val="2"/>
      <scheme val="minor"/>
    </font>
    <font>
      <sz val="14"/>
      <name val="Calibri"/>
      <family val="2"/>
      <scheme val="minor"/>
    </font>
    <font>
      <b/>
      <sz val="20"/>
      <color theme="0"/>
      <name val="Calibri"/>
      <family val="2"/>
      <scheme val="major"/>
    </font>
    <font>
      <b/>
      <sz val="14"/>
      <name val="Calibri"/>
      <family val="2"/>
      <scheme val="minor"/>
    </font>
    <font>
      <sz val="10"/>
      <color theme="1" tint="0.499984740745262"/>
      <name val="Calibri"/>
      <family val="2"/>
      <scheme val="minor"/>
    </font>
    <font>
      <b/>
      <sz val="10"/>
      <name val="Calibri"/>
      <family val="2"/>
      <scheme val="minor"/>
    </font>
    <font>
      <sz val="10"/>
      <color theme="4" tint="0.59999389629810485"/>
      <name val="Calibri"/>
      <family val="2"/>
      <scheme val="minor"/>
    </font>
    <font>
      <b/>
      <sz val="11"/>
      <color theme="1"/>
      <name val="Calibri"/>
      <family val="2"/>
      <scheme val="minor"/>
    </font>
    <font>
      <u/>
      <sz val="10"/>
      <name val="Calibri"/>
      <family val="2"/>
      <scheme val="minor"/>
    </font>
    <font>
      <b/>
      <sz val="11"/>
      <color theme="4"/>
      <name val="Calibri"/>
      <family val="2"/>
      <scheme val="minor"/>
    </font>
    <font>
      <sz val="11"/>
      <color theme="1"/>
      <name val="Calibri"/>
      <family val="2"/>
      <scheme val="minor"/>
    </font>
    <font>
      <sz val="18"/>
      <color theme="4"/>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b/>
      <sz val="16"/>
      <color theme="1"/>
      <name val="Calibri"/>
      <family val="2"/>
      <scheme val="major"/>
    </font>
    <font>
      <sz val="10"/>
      <color theme="2" tint="-9.9978637043366805E-2"/>
      <name val="Calibri"/>
      <family val="2"/>
      <scheme val="minor"/>
    </font>
    <font>
      <b/>
      <sz val="11"/>
      <name val="Calibri"/>
      <family val="2"/>
      <scheme val="minor"/>
    </font>
    <font>
      <b/>
      <sz val="11"/>
      <color theme="0"/>
      <name val="Calibri"/>
      <family val="2"/>
      <scheme val="minor"/>
    </font>
    <font>
      <b/>
      <sz val="11"/>
      <color theme="1" tint="0.499984740745262"/>
      <name val="Calibri"/>
      <family val="2"/>
      <scheme val="minor"/>
    </font>
    <font>
      <sz val="11"/>
      <color theme="1" tint="0.499984740745262"/>
      <name val="Calibri"/>
      <family val="2"/>
      <scheme val="minor"/>
    </font>
    <font>
      <u/>
      <sz val="11"/>
      <name val="Calibri"/>
      <family val="2"/>
      <scheme val="minor"/>
    </font>
    <font>
      <sz val="11"/>
      <name val="Calibri"/>
      <family val="2"/>
      <scheme val="major"/>
    </font>
    <font>
      <sz val="11"/>
      <color theme="0" tint="-0.14999847407452621"/>
      <name val="Calibri"/>
      <family val="2"/>
      <scheme val="minor"/>
    </font>
    <font>
      <sz val="10"/>
      <name val="Calibri"/>
      <family val="2"/>
      <scheme val="major"/>
    </font>
    <font>
      <b/>
      <sz val="10"/>
      <name val="Calibri"/>
      <family val="2"/>
      <scheme val="major"/>
    </font>
    <font>
      <sz val="8"/>
      <color theme="1"/>
      <name val="Calibri"/>
      <family val="2"/>
      <scheme val="major"/>
    </font>
    <font>
      <u/>
      <sz val="11"/>
      <color theme="1"/>
      <name val="Calibri"/>
      <family val="2"/>
      <scheme val="minor"/>
    </font>
    <font>
      <sz val="11"/>
      <color theme="2" tint="-0.249977111117893"/>
      <name val="Calibri"/>
      <family val="2"/>
      <scheme val="minor"/>
    </font>
    <font>
      <sz val="10"/>
      <color theme="2" tint="-0.249977111117893"/>
      <name val="Calibri"/>
      <family val="2"/>
      <scheme val="minor"/>
    </font>
    <font>
      <b/>
      <sz val="16"/>
      <color theme="2" tint="-0.249977111117893"/>
      <name val="Calibri"/>
      <family val="2"/>
      <scheme val="major"/>
    </font>
    <font>
      <b/>
      <sz val="11"/>
      <color theme="2" tint="-0.249977111117893"/>
      <name val="Calibri"/>
      <family val="2"/>
      <scheme val="minor"/>
    </font>
    <font>
      <sz val="18"/>
      <color theme="2" tint="-0.249977111117893"/>
      <name val="Calibri"/>
      <family val="2"/>
      <scheme val="minor"/>
    </font>
    <font>
      <sz val="11"/>
      <color theme="4"/>
      <name val="Calibri"/>
      <family val="2"/>
      <scheme val="minor"/>
    </font>
    <font>
      <sz val="11"/>
      <color theme="2" tint="-9.9978637043366805E-2"/>
      <name val="Calibri"/>
      <family val="2"/>
      <scheme val="minor"/>
    </font>
    <font>
      <sz val="10"/>
      <color rgb="FFFF0000"/>
      <name val="Calibri"/>
      <family val="2"/>
      <scheme val="minor"/>
    </font>
    <font>
      <sz val="11"/>
      <color rgb="FFFF0000"/>
      <name val="Calibri"/>
      <family val="2"/>
      <scheme val="minor"/>
    </font>
    <font>
      <b/>
      <u/>
      <sz val="11"/>
      <color theme="1"/>
      <name val="Calibri"/>
      <family val="2"/>
      <scheme val="minor"/>
    </font>
    <font>
      <b/>
      <sz val="12"/>
      <color theme="1"/>
      <name val="Calibri"/>
      <family val="2"/>
      <scheme val="minor"/>
    </font>
    <font>
      <sz val="11"/>
      <color indexed="81"/>
      <name val="Calibri"/>
      <family val="2"/>
      <scheme val="minor"/>
    </font>
    <font>
      <b/>
      <sz val="11"/>
      <color theme="1"/>
      <name val="Calibri"/>
      <family val="2"/>
      <scheme val="major"/>
    </font>
    <font>
      <b/>
      <sz val="10"/>
      <color theme="1"/>
      <name val="Calibri"/>
      <family val="2"/>
      <scheme val="minor"/>
    </font>
    <font>
      <sz val="8"/>
      <name val="Calibri"/>
      <family val="2"/>
      <scheme val="minor"/>
    </font>
    <font>
      <b/>
      <sz val="18"/>
      <color theme="1"/>
      <name val="Calibri"/>
      <family val="2"/>
      <scheme val="minor"/>
    </font>
    <font>
      <i/>
      <sz val="11"/>
      <color theme="1"/>
      <name val="Calibri"/>
      <family val="2"/>
      <scheme val="minor"/>
    </font>
    <font>
      <sz val="11"/>
      <color rgb="FF000000"/>
      <name val="Calibri"/>
      <family val="2"/>
      <scheme val="minor"/>
    </font>
    <font>
      <vertAlign val="subscript"/>
      <sz val="11"/>
      <name val="Calibri"/>
      <family val="2"/>
      <scheme val="minor"/>
    </font>
    <font>
      <vertAlign val="subscript"/>
      <sz val="11"/>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5"/>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2F2F2"/>
        <bgColor indexed="64"/>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bottom style="thin">
        <color theme="2" tint="-9.9948118533890809E-2"/>
      </bottom>
      <diagonal/>
    </border>
    <border>
      <left style="thin">
        <color theme="4"/>
      </left>
      <right/>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medium">
        <color theme="0"/>
      </right>
      <top/>
      <bottom style="thin">
        <color theme="4"/>
      </bottom>
      <diagonal/>
    </border>
    <border>
      <left style="medium">
        <color theme="0"/>
      </left>
      <right style="medium">
        <color theme="0"/>
      </right>
      <top/>
      <bottom style="thin">
        <color theme="4"/>
      </bottom>
      <diagonal/>
    </border>
    <border>
      <left style="medium">
        <color theme="0"/>
      </left>
      <right/>
      <top/>
      <bottom style="thin">
        <color theme="4"/>
      </bottom>
      <diagonal/>
    </border>
    <border>
      <left style="thin">
        <color theme="4"/>
      </left>
      <right style="thin">
        <color theme="4"/>
      </right>
      <top/>
      <bottom style="thin">
        <color theme="4"/>
      </bottom>
      <diagonal/>
    </border>
    <border>
      <left/>
      <right/>
      <top style="medium">
        <color theme="4"/>
      </top>
      <bottom/>
      <diagonal/>
    </border>
    <border>
      <left/>
      <right style="medium">
        <color theme="2"/>
      </right>
      <top/>
      <bottom style="thin">
        <color theme="4"/>
      </bottom>
      <diagonal/>
    </border>
    <border>
      <left style="medium">
        <color theme="2"/>
      </left>
      <right style="medium">
        <color theme="2"/>
      </right>
      <top/>
      <bottom style="thin">
        <color theme="4"/>
      </bottom>
      <diagonal/>
    </border>
    <border>
      <left style="medium">
        <color theme="2"/>
      </left>
      <right/>
      <top/>
      <bottom style="thin">
        <color theme="4"/>
      </bottom>
      <diagonal/>
    </border>
    <border>
      <left/>
      <right style="medium">
        <color theme="0"/>
      </right>
      <top style="thin">
        <color theme="4"/>
      </top>
      <bottom style="thin">
        <color theme="4"/>
      </bottom>
      <diagonal/>
    </border>
    <border>
      <left style="medium">
        <color theme="0"/>
      </left>
      <right style="medium">
        <color theme="0"/>
      </right>
      <top style="thin">
        <color theme="4"/>
      </top>
      <bottom style="thin">
        <color theme="4"/>
      </bottom>
      <diagonal/>
    </border>
    <border>
      <left style="medium">
        <color theme="0"/>
      </left>
      <right/>
      <top style="thin">
        <color theme="4"/>
      </top>
      <bottom style="thin">
        <color theme="4"/>
      </bottom>
      <diagonal/>
    </border>
    <border>
      <left style="thin">
        <color theme="4"/>
      </left>
      <right/>
      <top/>
      <bottom/>
      <diagonal/>
    </border>
    <border>
      <left/>
      <right/>
      <top style="medium">
        <color theme="1" tint="0.499984740745262"/>
      </top>
      <bottom/>
      <diagonal/>
    </border>
    <border>
      <left/>
      <right/>
      <top/>
      <bottom style="medium">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bottom style="medium">
        <color indexed="64"/>
      </bottom>
      <diagonal/>
    </border>
    <border>
      <left style="thin">
        <color theme="1" tint="0.499984740745262"/>
      </left>
      <right/>
      <top/>
      <bottom style="medium">
        <color indexed="64"/>
      </bottom>
      <diagonal/>
    </border>
    <border>
      <left style="medium">
        <color auto="1"/>
      </left>
      <right/>
      <top/>
      <bottom/>
      <diagonal/>
    </border>
    <border>
      <left style="medium">
        <color auto="1"/>
      </left>
      <right/>
      <top/>
      <bottom style="thin">
        <color theme="1" tint="0.499984740745262"/>
      </bottom>
      <diagonal/>
    </border>
    <border>
      <left style="medium">
        <color auto="1"/>
      </left>
      <right/>
      <top style="thin">
        <color theme="1" tint="0.499984740745262"/>
      </top>
      <bottom style="thin">
        <color theme="1" tint="0.499984740745262"/>
      </bottom>
      <diagonal/>
    </border>
    <border>
      <left style="medium">
        <color auto="1"/>
      </left>
      <right/>
      <top/>
      <bottom style="medium">
        <color indexed="64"/>
      </bottom>
      <diagonal/>
    </border>
    <border>
      <left style="medium">
        <color auto="1"/>
      </left>
      <right/>
      <top style="thin">
        <color theme="1" tint="0.499984740745262"/>
      </top>
      <bottom/>
      <diagonal/>
    </border>
    <border>
      <left/>
      <right style="medium">
        <color auto="1"/>
      </right>
      <top/>
      <bottom/>
      <diagonal/>
    </border>
    <border>
      <left style="medium">
        <color auto="1"/>
      </left>
      <right style="thin">
        <color auto="1"/>
      </right>
      <top style="thin">
        <color theme="1" tint="0.499984740745262"/>
      </top>
      <bottom/>
      <diagonal/>
    </border>
    <border>
      <left style="thin">
        <color auto="1"/>
      </left>
      <right style="medium">
        <color auto="1"/>
      </right>
      <top style="thin">
        <color theme="1" tint="0.499984740745262"/>
      </top>
      <bottom/>
      <diagonal/>
    </border>
    <border>
      <left style="thin">
        <color theme="1" tint="0.499984740745262"/>
      </left>
      <right style="medium">
        <color auto="1"/>
      </right>
      <top style="thin">
        <color theme="1" tint="0.499984740745262"/>
      </top>
      <bottom style="thin">
        <color theme="1" tint="0.499984740745262"/>
      </bottom>
      <diagonal/>
    </border>
    <border>
      <left/>
      <right style="thin">
        <color theme="4"/>
      </right>
      <top style="thin">
        <color theme="4"/>
      </top>
      <bottom style="thin">
        <color theme="4"/>
      </bottom>
      <diagonal/>
    </border>
    <border>
      <left/>
      <right/>
      <top style="medium">
        <color theme="0" tint="-0.34998626667073579"/>
      </top>
      <bottom/>
      <diagonal/>
    </border>
    <border>
      <left style="thick">
        <color theme="0"/>
      </left>
      <right/>
      <top/>
      <bottom style="thin">
        <color theme="4"/>
      </bottom>
      <diagonal/>
    </border>
    <border>
      <left/>
      <right/>
      <top style="thin">
        <color theme="4"/>
      </top>
      <bottom/>
      <diagonal/>
    </border>
    <border>
      <left style="thin">
        <color auto="1"/>
      </left>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style="thin">
        <color theme="4"/>
      </right>
      <top/>
      <bottom/>
      <diagonal/>
    </border>
    <border>
      <left style="thin">
        <color theme="4"/>
      </left>
      <right style="thin">
        <color theme="4"/>
      </right>
      <top/>
      <bottom/>
      <diagonal/>
    </border>
    <border>
      <left/>
      <right/>
      <top/>
      <bottom style="medium">
        <color theme="4"/>
      </bottom>
      <diagonal/>
    </border>
    <border>
      <left style="medium">
        <color theme="0"/>
      </left>
      <right style="thin">
        <color theme="0"/>
      </right>
      <top/>
      <bottom style="thin">
        <color theme="4"/>
      </bottom>
      <diagonal/>
    </border>
    <border>
      <left/>
      <right style="thin">
        <color theme="0"/>
      </right>
      <top/>
      <bottom style="thin">
        <color theme="4"/>
      </bottom>
      <diagonal/>
    </border>
    <border>
      <left style="thin">
        <color theme="0"/>
      </left>
      <right style="medium">
        <color theme="2"/>
      </right>
      <top/>
      <bottom style="thin">
        <color theme="4"/>
      </bottom>
      <diagonal/>
    </border>
    <border>
      <left style="medium">
        <color theme="2"/>
      </left>
      <right style="thin">
        <color theme="0"/>
      </right>
      <top/>
      <bottom style="thin">
        <color theme="4"/>
      </bottom>
      <diagonal/>
    </border>
    <border>
      <left style="thin">
        <color theme="0"/>
      </left>
      <right style="medium">
        <color theme="2"/>
      </right>
      <top style="thin">
        <color theme="4"/>
      </top>
      <bottom style="thin">
        <color theme="4"/>
      </bottom>
      <diagonal/>
    </border>
    <border>
      <left style="medium">
        <color theme="2"/>
      </left>
      <right style="medium">
        <color theme="2"/>
      </right>
      <top style="thin">
        <color theme="4"/>
      </top>
      <bottom style="thin">
        <color theme="4"/>
      </bottom>
      <diagonal/>
    </border>
    <border>
      <left style="medium">
        <color theme="2"/>
      </left>
      <right style="thin">
        <color theme="0"/>
      </right>
      <top style="thin">
        <color theme="4"/>
      </top>
      <bottom style="thin">
        <color theme="4"/>
      </bottom>
      <diagonal/>
    </border>
    <border>
      <left style="medium">
        <color theme="2"/>
      </left>
      <right style="medium">
        <color theme="0"/>
      </right>
      <top style="thin">
        <color theme="4"/>
      </top>
      <bottom style="thin">
        <color theme="4"/>
      </bottom>
      <diagonal/>
    </border>
    <border>
      <left style="medium">
        <color theme="2"/>
      </left>
      <right style="thin">
        <color theme="0" tint="-0.249977111117893"/>
      </right>
      <top/>
      <bottom style="thin">
        <color theme="4"/>
      </bottom>
      <diagonal/>
    </border>
  </borders>
  <cellStyleXfs count="62">
    <xf numFmtId="0" fontId="0" fillId="0" borderId="0">
      <alignment vertical="top"/>
    </xf>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9" fillId="33" borderId="0" applyNumberFormat="0" applyProtection="0">
      <alignment vertical="center"/>
    </xf>
    <xf numFmtId="0" fontId="33" fillId="0" borderId="17" applyNumberFormat="0" applyProtection="0"/>
    <xf numFmtId="0" fontId="14" fillId="0" borderId="0" applyNumberFormat="0" applyFill="0" applyProtection="0"/>
    <xf numFmtId="0" fontId="14" fillId="0" borderId="0" applyNumberFormat="0" applyFill="0" applyAlignment="0" applyProtection="0"/>
    <xf numFmtId="0" fontId="4"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3" fillId="5" borderId="1" applyNumberFormat="0" applyAlignment="0" applyProtection="0"/>
    <xf numFmtId="0" fontId="7" fillId="6" borderId="2" applyNumberFormat="0" applyAlignment="0" applyProtection="0"/>
    <xf numFmtId="0" fontId="8" fillId="6" borderId="1" applyNumberFormat="0" applyAlignment="0" applyProtection="0"/>
    <xf numFmtId="0" fontId="10" fillId="0" borderId="3" applyNumberFormat="0" applyFill="0" applyAlignment="0" applyProtection="0"/>
    <xf numFmtId="0" fontId="12" fillId="7" borderId="4" applyNumberFormat="0" applyAlignment="0" applyProtection="0"/>
    <xf numFmtId="0" fontId="11" fillId="0" borderId="0" applyNumberFormat="0" applyFill="0" applyBorder="0" applyAlignment="0" applyProtection="0"/>
    <xf numFmtId="0" fontId="3" fillId="32" borderId="5" applyNumberFormat="0" applyAlignment="0" applyProtection="0"/>
    <xf numFmtId="0" fontId="9" fillId="0" borderId="0" applyNumberFormat="0" applyFill="0" applyBorder="0" applyAlignment="0" applyProtection="0"/>
    <xf numFmtId="0" fontId="13" fillId="0" borderId="6" applyNumberFormat="0" applyFill="0" applyAlignment="0" applyProtection="0"/>
    <xf numFmtId="0" fontId="39" fillId="0" borderId="0" applyNumberFormat="0" applyFill="0" applyBorder="0" applyAlignment="0" applyProtection="0"/>
    <xf numFmtId="0" fontId="15"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5" fillId="31" borderId="0" applyNumberFormat="0" applyBorder="0" applyAlignment="0" applyProtection="0"/>
    <xf numFmtId="4" fontId="3" fillId="0" borderId="0" applyFont="0" applyFill="0" applyBorder="0" applyProtection="0"/>
    <xf numFmtId="49" fontId="21" fillId="0" borderId="0">
      <alignment horizontal="left" wrapText="1" indent="1"/>
    </xf>
    <xf numFmtId="3" fontId="17" fillId="36" borderId="7">
      <alignment horizontal="left" vertical="center" wrapText="1" indent="1"/>
      <protection locked="0"/>
    </xf>
    <xf numFmtId="0" fontId="17" fillId="34" borderId="7">
      <alignment horizontal="left" vertical="center" wrapText="1" indent="1"/>
      <protection locked="0"/>
    </xf>
    <xf numFmtId="0" fontId="27" fillId="0" borderId="0">
      <alignment horizontal="left" vertical="top" wrapText="1"/>
    </xf>
    <xf numFmtId="0" fontId="28" fillId="36" borderId="8">
      <alignment horizontal="center" vertical="center" wrapText="1"/>
      <protection locked="0"/>
    </xf>
    <xf numFmtId="0" fontId="27" fillId="0" borderId="9">
      <alignment vertical="top" wrapText="1"/>
    </xf>
    <xf numFmtId="0" fontId="27" fillId="0" borderId="7">
      <alignment horizontal="left" wrapText="1"/>
    </xf>
    <xf numFmtId="0" fontId="30" fillId="0" borderId="16">
      <alignment horizontal="center" textRotation="90" wrapText="1"/>
    </xf>
    <xf numFmtId="0" fontId="27" fillId="37" borderId="0">
      <alignment vertical="top"/>
    </xf>
    <xf numFmtId="9" fontId="27" fillId="0" borderId="0" applyFont="0" applyFill="0" applyBorder="0" applyAlignment="0" applyProtection="0"/>
    <xf numFmtId="2" fontId="27" fillId="0" borderId="7">
      <alignment horizontal="left"/>
    </xf>
    <xf numFmtId="0" fontId="27" fillId="0" borderId="7">
      <alignment horizontal="right" vertical="center" indent="1"/>
    </xf>
    <xf numFmtId="0" fontId="17" fillId="36" borderId="7">
      <alignment horizontal="left" vertical="center" wrapText="1" indent="1"/>
      <protection locked="0"/>
    </xf>
    <xf numFmtId="0" fontId="27" fillId="0" borderId="7">
      <alignment horizontal="left"/>
    </xf>
  </cellStyleXfs>
  <cellXfs count="526">
    <xf numFmtId="0" fontId="0" fillId="0" borderId="0" xfId="0">
      <alignment vertical="top"/>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7" fillId="0" borderId="0" xfId="0" applyFont="1" applyFill="1" applyBorder="1" applyAlignment="1">
      <alignment horizontal="left" vertical="top" wrapText="1"/>
    </xf>
    <xf numFmtId="0" fontId="18" fillId="0" borderId="0"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9" fontId="21" fillId="0" borderId="0" xfId="48">
      <alignment horizontal="left" wrapText="1" indent="1"/>
    </xf>
    <xf numFmtId="0" fontId="22" fillId="0" borderId="0" xfId="0" applyFont="1" applyFill="1" applyBorder="1" applyAlignment="1">
      <alignment horizontal="left" vertical="justify"/>
    </xf>
    <xf numFmtId="0" fontId="23" fillId="0" borderId="0" xfId="0" applyFont="1" applyFill="1" applyBorder="1" applyAlignment="1">
      <alignment horizontal="justify" vertical="justify" wrapText="1"/>
    </xf>
    <xf numFmtId="49" fontId="16" fillId="0" borderId="0" xfId="0" applyNumberFormat="1" applyFont="1" applyFill="1" applyBorder="1" applyAlignment="1">
      <alignment horizontal="justify" vertical="center"/>
    </xf>
    <xf numFmtId="49" fontId="25" fillId="0" borderId="0" xfId="22" applyNumberFormat="1" applyFont="1" applyFill="1" applyBorder="1" applyAlignment="1" applyProtection="1">
      <alignment vertical="center"/>
    </xf>
    <xf numFmtId="0" fontId="26" fillId="0" borderId="0" xfId="0" applyFont="1" applyAlignment="1">
      <alignment horizontal="left" vertical="top" wrapText="1"/>
    </xf>
    <xf numFmtId="0" fontId="0" fillId="0" borderId="0" xfId="0">
      <alignment vertical="top"/>
    </xf>
    <xf numFmtId="0" fontId="24" fillId="0" borderId="0" xfId="0" applyFont="1">
      <alignment vertical="top"/>
    </xf>
    <xf numFmtId="0" fontId="0" fillId="0" borderId="0" xfId="0" applyNumberFormat="1" applyFont="1" applyFill="1" applyBorder="1" applyAlignment="1" applyProtection="1">
      <alignment horizontal="left" vertical="top" wrapText="1"/>
    </xf>
    <xf numFmtId="0" fontId="19" fillId="33" borderId="0" xfId="6" applyNumberFormat="1" applyProtection="1">
      <alignment vertical="center"/>
    </xf>
    <xf numFmtId="0" fontId="33" fillId="0" borderId="17" xfId="7" applyNumberFormat="1" applyAlignment="1" applyProtection="1">
      <alignment horizontal="left" vertical="top"/>
    </xf>
    <xf numFmtId="0" fontId="33" fillId="0" borderId="17" xfId="7"/>
    <xf numFmtId="0" fontId="28" fillId="36" borderId="8" xfId="52">
      <alignment horizontal="center" vertical="center" wrapText="1"/>
      <protection locked="0"/>
    </xf>
    <xf numFmtId="0" fontId="24" fillId="0" borderId="0" xfId="0" applyFont="1" applyAlignment="1">
      <alignment horizontal="left" vertical="top" wrapText="1"/>
    </xf>
    <xf numFmtId="0" fontId="0" fillId="0" borderId="0" xfId="0" applyAlignment="1">
      <alignment horizontal="left" vertical="top" wrapText="1"/>
    </xf>
    <xf numFmtId="0" fontId="17" fillId="34" borderId="7" xfId="50">
      <alignment horizontal="left" vertical="center" wrapText="1" indent="1"/>
      <protection locked="0"/>
    </xf>
    <xf numFmtId="0" fontId="27" fillId="0" borderId="0" xfId="51">
      <alignment horizontal="left" vertical="top" wrapText="1"/>
    </xf>
    <xf numFmtId="0" fontId="24" fillId="0" borderId="0" xfId="0" applyFont="1" applyAlignment="1"/>
    <xf numFmtId="0" fontId="0" fillId="0" borderId="0" xfId="0" applyNumberFormat="1" applyFont="1" applyFill="1" applyBorder="1" applyAlignment="1" applyProtection="1">
      <alignment horizontal="left" vertical="top" wrapText="1"/>
    </xf>
    <xf numFmtId="49" fontId="21" fillId="0" borderId="0" xfId="48" applyFill="1">
      <alignment horizontal="left" wrapText="1" indent="1"/>
    </xf>
    <xf numFmtId="0" fontId="0" fillId="0" borderId="0" xfId="0" applyFill="1">
      <alignment vertical="top"/>
    </xf>
    <xf numFmtId="0" fontId="24" fillId="0" borderId="0" xfId="0" applyFont="1" applyFill="1">
      <alignment vertical="top"/>
    </xf>
    <xf numFmtId="0" fontId="19" fillId="33" borderId="0" xfId="6">
      <alignment vertical="center"/>
    </xf>
    <xf numFmtId="0" fontId="24" fillId="0" borderId="7" xfId="54" applyFont="1">
      <alignment horizontal="left" wrapText="1"/>
    </xf>
    <xf numFmtId="0" fontId="0" fillId="0" borderId="0" xfId="0" applyAlignment="1">
      <alignment horizontal="center" vertical="top"/>
    </xf>
    <xf numFmtId="0" fontId="0" fillId="0" borderId="0" xfId="0" applyFill="1" applyAlignment="1"/>
    <xf numFmtId="0" fontId="24" fillId="0" borderId="0" xfId="0" applyFont="1" applyFill="1" applyAlignment="1"/>
    <xf numFmtId="0" fontId="0" fillId="0" borderId="0" xfId="0" applyFont="1" applyFill="1" applyAlignment="1"/>
    <xf numFmtId="0" fontId="14" fillId="0" borderId="0" xfId="8" applyAlignment="1">
      <alignment vertical="top"/>
    </xf>
    <xf numFmtId="0" fontId="14" fillId="0" borderId="0" xfId="8"/>
    <xf numFmtId="0" fontId="0" fillId="0" borderId="0" xfId="0" applyAlignment="1"/>
    <xf numFmtId="0" fontId="32" fillId="0" borderId="16" xfId="0" applyFont="1" applyBorder="1" applyAlignment="1">
      <alignment horizontal="center" textRotation="90" wrapText="1"/>
    </xf>
    <xf numFmtId="0" fontId="30" fillId="0" borderId="16" xfId="0" applyFont="1" applyBorder="1" applyAlignment="1">
      <alignment horizontal="center" textRotation="90" wrapText="1"/>
    </xf>
    <xf numFmtId="0" fontId="30" fillId="0" borderId="16" xfId="55">
      <alignment horizontal="center" textRotation="90" wrapText="1"/>
    </xf>
    <xf numFmtId="0" fontId="14" fillId="0" borderId="0" xfId="8" applyAlignment="1"/>
    <xf numFmtId="0" fontId="32" fillId="0" borderId="16" xfId="55" applyFont="1">
      <alignment horizontal="center" textRotation="90" wrapText="1"/>
    </xf>
    <xf numFmtId="0" fontId="27" fillId="37" borderId="0" xfId="56">
      <alignment vertical="top"/>
    </xf>
    <xf numFmtId="0" fontId="24" fillId="0" borderId="0" xfId="0" applyFont="1" applyFill="1" applyAlignment="1">
      <alignment vertical="top" wrapText="1"/>
    </xf>
    <xf numFmtId="1" fontId="34" fillId="0" borderId="0" xfId="48" applyNumberFormat="1" applyFont="1">
      <alignment horizontal="left" wrapText="1" indent="1"/>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xf>
    <xf numFmtId="0" fontId="27" fillId="0" borderId="7" xfId="54" applyAlignment="1">
      <alignment wrapText="1"/>
    </xf>
    <xf numFmtId="0" fontId="29" fillId="0" borderId="16" xfId="55" applyFont="1">
      <alignment horizontal="center" textRotation="90" wrapText="1"/>
    </xf>
    <xf numFmtId="0" fontId="36" fillId="39" borderId="0" xfId="0" applyFont="1" applyFill="1" applyAlignment="1"/>
    <xf numFmtId="0" fontId="38" fillId="39" borderId="0" xfId="0" applyFont="1" applyFill="1">
      <alignment vertical="top"/>
    </xf>
    <xf numFmtId="0" fontId="38" fillId="0" borderId="0" xfId="0" applyFont="1">
      <alignment vertical="top"/>
    </xf>
    <xf numFmtId="0" fontId="37" fillId="0" borderId="0" xfId="0" applyFont="1">
      <alignment vertical="top"/>
    </xf>
    <xf numFmtId="0" fontId="38" fillId="0" borderId="0" xfId="0" applyFont="1" applyFill="1">
      <alignment vertical="top"/>
    </xf>
    <xf numFmtId="0" fontId="37" fillId="0" borderId="25" xfId="0" applyFont="1" applyBorder="1">
      <alignment vertical="top"/>
    </xf>
    <xf numFmtId="0" fontId="38" fillId="0" borderId="25" xfId="0" applyFont="1" applyBorder="1">
      <alignment vertical="top"/>
    </xf>
    <xf numFmtId="0" fontId="37" fillId="0" borderId="0" xfId="0" applyFont="1" applyBorder="1">
      <alignment vertical="top"/>
    </xf>
    <xf numFmtId="0" fontId="38" fillId="0" borderId="0" xfId="0" applyFont="1" applyAlignment="1">
      <alignment vertical="top"/>
    </xf>
    <xf numFmtId="168" fontId="38" fillId="0" borderId="25" xfId="0" applyNumberFormat="1" applyFont="1" applyBorder="1">
      <alignment vertical="top"/>
    </xf>
    <xf numFmtId="0" fontId="38" fillId="0" borderId="0" xfId="0" applyFont="1" applyBorder="1">
      <alignment vertical="top"/>
    </xf>
    <xf numFmtId="0" fontId="37" fillId="0" borderId="0" xfId="0" applyFont="1" applyBorder="1" applyAlignment="1">
      <alignment horizontal="right" vertical="top"/>
    </xf>
    <xf numFmtId="0" fontId="19" fillId="38" borderId="0" xfId="6" applyFill="1">
      <alignment vertical="center"/>
    </xf>
    <xf numFmtId="0" fontId="24" fillId="0" borderId="26" xfId="0" applyFont="1" applyBorder="1">
      <alignment vertical="top"/>
    </xf>
    <xf numFmtId="0" fontId="30" fillId="0" borderId="0" xfId="55" applyBorder="1" applyAlignment="1">
      <alignment horizontal="center" textRotation="90" wrapText="1"/>
    </xf>
    <xf numFmtId="0" fontId="30" fillId="0" borderId="0" xfId="55" applyBorder="1">
      <alignment horizontal="center" textRotation="90" wrapText="1"/>
    </xf>
    <xf numFmtId="0" fontId="0" fillId="35" borderId="27" xfId="0" applyFill="1" applyBorder="1">
      <alignment vertical="top"/>
    </xf>
    <xf numFmtId="0" fontId="0" fillId="35" borderId="28" xfId="0" applyFill="1" applyBorder="1" applyAlignment="1">
      <alignment horizontal="center" vertical="top"/>
    </xf>
    <xf numFmtId="0" fontId="0" fillId="35" borderId="30" xfId="0" applyFill="1" applyBorder="1">
      <alignment vertical="top"/>
    </xf>
    <xf numFmtId="0" fontId="0" fillId="35" borderId="31" xfId="0" applyFill="1" applyBorder="1" applyAlignment="1">
      <alignment horizontal="center" vertical="top"/>
    </xf>
    <xf numFmtId="0" fontId="0" fillId="0" borderId="0" xfId="0" applyNumberFormat="1" applyFont="1" applyFill="1" applyBorder="1" applyAlignment="1" applyProtection="1">
      <alignment horizontal="left" vertical="top" wrapText="1"/>
    </xf>
    <xf numFmtId="0" fontId="27" fillId="0" borderId="7" xfId="54">
      <alignment horizontal="left" wrapText="1"/>
    </xf>
    <xf numFmtId="0" fontId="17" fillId="34" borderId="7" xfId="50">
      <alignment horizontal="left" vertical="center" wrapText="1" indent="1"/>
      <protection locked="0"/>
    </xf>
    <xf numFmtId="0" fontId="35" fillId="0" borderId="0" xfId="0" applyFont="1" applyFill="1" applyAlignment="1">
      <alignment horizontal="left" vertical="top" wrapText="1"/>
    </xf>
    <xf numFmtId="0" fontId="14" fillId="0" borderId="0" xfId="8" applyFill="1"/>
    <xf numFmtId="0" fontId="0" fillId="0" borderId="7" xfId="54" applyFont="1" applyFill="1">
      <alignment horizontal="left" wrapText="1"/>
    </xf>
    <xf numFmtId="0" fontId="27" fillId="0" borderId="7" xfId="54" applyFill="1">
      <alignment horizontal="left" wrapText="1"/>
    </xf>
    <xf numFmtId="2" fontId="27" fillId="0" borderId="7" xfId="58">
      <alignment horizontal="left"/>
    </xf>
    <xf numFmtId="0" fontId="17" fillId="0" borderId="0" xfId="0" applyFont="1" applyFill="1" applyAlignment="1">
      <alignment vertical="top"/>
    </xf>
    <xf numFmtId="0" fontId="35" fillId="0" borderId="0" xfId="0" applyFont="1" applyFill="1" applyAlignment="1">
      <alignment vertical="top"/>
    </xf>
    <xf numFmtId="0" fontId="24" fillId="40" borderId="0" xfId="0" applyFont="1" applyFill="1" applyAlignment="1">
      <alignment vertical="top" wrapText="1"/>
    </xf>
    <xf numFmtId="0" fontId="24" fillId="40" borderId="0" xfId="0" applyFont="1" applyFill="1" applyAlignment="1">
      <alignment vertical="top"/>
    </xf>
    <xf numFmtId="0" fontId="40" fillId="0" borderId="0" xfId="8" applyFont="1" applyAlignment="1">
      <alignment vertical="top"/>
    </xf>
    <xf numFmtId="0" fontId="40" fillId="0" borderId="0" xfId="8" applyFont="1"/>
    <xf numFmtId="0" fontId="0" fillId="34" borderId="33" xfId="0" applyFill="1" applyBorder="1">
      <alignment vertical="top"/>
    </xf>
    <xf numFmtId="0" fontId="0" fillId="34" borderId="34" xfId="0" applyFill="1" applyBorder="1" applyAlignment="1">
      <alignment horizontal="center" vertical="top"/>
    </xf>
    <xf numFmtId="0" fontId="0" fillId="35" borderId="29" xfId="0" applyFill="1" applyBorder="1" applyAlignment="1">
      <alignment horizontal="center" vertical="top"/>
    </xf>
    <xf numFmtId="0" fontId="0" fillId="34" borderId="35" xfId="0" applyFill="1" applyBorder="1" applyAlignment="1">
      <alignment horizontal="center" vertical="top"/>
    </xf>
    <xf numFmtId="0" fontId="0" fillId="34" borderId="36" xfId="0" applyFill="1" applyBorder="1">
      <alignment vertical="top"/>
    </xf>
    <xf numFmtId="0" fontId="0" fillId="34" borderId="37" xfId="0" applyFill="1" applyBorder="1" applyAlignment="1">
      <alignment horizontal="center" vertical="top"/>
    </xf>
    <xf numFmtId="0" fontId="0" fillId="35" borderId="32" xfId="0" applyFill="1" applyBorder="1" applyAlignment="1">
      <alignment horizontal="center" vertical="top"/>
    </xf>
    <xf numFmtId="0" fontId="30" fillId="0" borderId="38" xfId="55" applyBorder="1">
      <alignment horizontal="center" textRotation="90" wrapText="1"/>
    </xf>
    <xf numFmtId="0" fontId="0" fillId="35" borderId="39" xfId="0" applyFill="1" applyBorder="1" applyAlignment="1">
      <alignment horizontal="center" vertical="top"/>
    </xf>
    <xf numFmtId="0" fontId="0" fillId="35" borderId="40" xfId="0" applyFill="1" applyBorder="1" applyAlignment="1">
      <alignment horizontal="center" vertical="top"/>
    </xf>
    <xf numFmtId="0" fontId="0" fillId="34" borderId="41" xfId="0" applyFill="1" applyBorder="1" applyAlignment="1">
      <alignment horizontal="center" vertical="top"/>
    </xf>
    <xf numFmtId="0" fontId="0" fillId="34" borderId="42" xfId="0" applyFill="1" applyBorder="1" applyAlignment="1">
      <alignment horizontal="center" vertical="top"/>
    </xf>
    <xf numFmtId="0" fontId="0" fillId="35" borderId="39" xfId="0" applyFill="1" applyBorder="1">
      <alignment vertical="top"/>
    </xf>
    <xf numFmtId="0" fontId="0" fillId="35" borderId="40" xfId="0" applyFill="1" applyBorder="1">
      <alignment vertical="top"/>
    </xf>
    <xf numFmtId="0" fontId="0" fillId="34" borderId="41" xfId="0" applyFill="1" applyBorder="1">
      <alignment vertical="top"/>
    </xf>
    <xf numFmtId="0" fontId="0" fillId="34" borderId="42" xfId="0" applyFill="1" applyBorder="1">
      <alignment vertical="top"/>
    </xf>
    <xf numFmtId="0" fontId="0" fillId="0" borderId="38" xfId="0" applyBorder="1">
      <alignment vertical="top"/>
    </xf>
    <xf numFmtId="0" fontId="27" fillId="0" borderId="0" xfId="0" applyFont="1" applyAlignment="1">
      <alignment vertical="top"/>
    </xf>
    <xf numFmtId="0" fontId="27" fillId="0" borderId="0" xfId="0" applyFont="1" applyAlignment="1">
      <alignment horizontal="center" vertical="top"/>
    </xf>
    <xf numFmtId="0" fontId="0" fillId="34" borderId="44" xfId="0" applyFill="1" applyBorder="1" applyAlignment="1">
      <alignment horizontal="center" vertical="top"/>
    </xf>
    <xf numFmtId="0" fontId="0" fillId="34" borderId="45" xfId="0" applyFill="1" applyBorder="1" applyAlignment="1">
      <alignment horizontal="center" vertical="top"/>
    </xf>
    <xf numFmtId="49" fontId="24" fillId="0" borderId="0" xfId="48" applyFont="1" applyAlignment="1">
      <alignment horizontal="left"/>
    </xf>
    <xf numFmtId="0" fontId="0" fillId="34" borderId="31" xfId="0" applyFill="1" applyBorder="1" applyAlignment="1">
      <alignment horizontal="center" vertical="top"/>
    </xf>
    <xf numFmtId="0" fontId="0" fillId="34" borderId="46" xfId="0" applyFill="1" applyBorder="1" applyAlignment="1">
      <alignment horizontal="center" vertical="top"/>
    </xf>
    <xf numFmtId="2" fontId="0" fillId="0" borderId="7" xfId="58" applyFont="1">
      <alignment horizontal="left"/>
    </xf>
    <xf numFmtId="0" fontId="27" fillId="0" borderId="7" xfId="61">
      <alignment horizontal="left"/>
    </xf>
    <xf numFmtId="0" fontId="0" fillId="0" borderId="7" xfId="61" applyFont="1" applyAlignment="1"/>
    <xf numFmtId="0" fontId="27" fillId="0" borderId="7" xfId="61" applyAlignment="1"/>
    <xf numFmtId="0" fontId="0" fillId="0" borderId="7" xfId="61" applyFont="1">
      <alignment horizontal="left"/>
    </xf>
    <xf numFmtId="0" fontId="0" fillId="0" borderId="7" xfId="61" applyFont="1" applyFill="1">
      <alignment horizontal="left"/>
    </xf>
    <xf numFmtId="0" fontId="33" fillId="0" borderId="17" xfId="7" applyFill="1"/>
    <xf numFmtId="0" fontId="0" fillId="0" borderId="0" xfId="0">
      <alignment vertical="top"/>
    </xf>
    <xf numFmtId="0" fontId="0" fillId="0" borderId="0" xfId="0" applyAlignment="1">
      <alignment horizontal="left" wrapText="1"/>
    </xf>
    <xf numFmtId="0" fontId="0" fillId="0" borderId="0" xfId="0" applyAlignment="1">
      <alignment horizontal="center" wrapText="1"/>
    </xf>
    <xf numFmtId="0" fontId="19" fillId="33" borderId="0" xfId="6" applyNumberFormat="1" applyAlignment="1" applyProtection="1">
      <alignment vertical="center"/>
    </xf>
    <xf numFmtId="168" fontId="38" fillId="0" borderId="0" xfId="0" applyNumberFormat="1" applyFont="1" applyBorder="1">
      <alignment vertical="top"/>
    </xf>
    <xf numFmtId="0" fontId="38" fillId="0" borderId="0" xfId="0" applyFont="1" applyFill="1" applyAlignment="1">
      <alignment horizontal="right" vertical="top"/>
    </xf>
    <xf numFmtId="0" fontId="0" fillId="37" borderId="0" xfId="56" applyFont="1">
      <alignment vertical="top"/>
    </xf>
    <xf numFmtId="0" fontId="37" fillId="0" borderId="0" xfId="0" applyFont="1" applyFill="1">
      <alignment vertical="top"/>
    </xf>
    <xf numFmtId="0" fontId="27" fillId="37" borderId="0" xfId="56" applyBorder="1">
      <alignment vertical="top"/>
    </xf>
    <xf numFmtId="0" fontId="38" fillId="37" borderId="0" xfId="56" applyFont="1" applyBorder="1" applyAlignment="1"/>
    <xf numFmtId="3" fontId="38" fillId="37" borderId="0" xfId="56" applyNumberFormat="1" applyFont="1" applyBorder="1" applyAlignment="1">
      <alignment vertical="center"/>
    </xf>
    <xf numFmtId="0" fontId="41" fillId="37" borderId="0" xfId="56" applyFont="1" applyBorder="1" applyAlignment="1">
      <alignment vertical="center"/>
    </xf>
    <xf numFmtId="0" fontId="37" fillId="0" borderId="48" xfId="0" applyFont="1" applyBorder="1">
      <alignment vertical="top"/>
    </xf>
    <xf numFmtId="0" fontId="0" fillId="0" borderId="0" xfId="0">
      <alignment vertical="top"/>
    </xf>
    <xf numFmtId="0" fontId="0" fillId="0" borderId="0" xfId="0" applyAlignment="1">
      <alignment horizontal="center" wrapText="1"/>
    </xf>
    <xf numFmtId="0" fontId="0" fillId="0" borderId="0" xfId="0" applyFont="1" applyFill="1">
      <alignment vertical="top"/>
    </xf>
    <xf numFmtId="0" fontId="38" fillId="0" borderId="0" xfId="0" applyFont="1" applyAlignment="1">
      <alignment horizontal="right" vertical="top"/>
    </xf>
    <xf numFmtId="0" fontId="38" fillId="0" borderId="0" xfId="0" applyFont="1" applyFill="1" applyBorder="1">
      <alignment vertical="top"/>
    </xf>
    <xf numFmtId="0" fontId="0" fillId="0" borderId="0" xfId="0">
      <alignment vertical="top"/>
    </xf>
    <xf numFmtId="0" fontId="39" fillId="0" borderId="0" xfId="22" applyAlignment="1">
      <alignment horizontal="left" vertical="top" wrapText="1"/>
    </xf>
    <xf numFmtId="3" fontId="17" fillId="36" borderId="7" xfId="49" applyAlignment="1">
      <alignment horizontal="right" vertical="center" wrapText="1" indent="1"/>
      <protection locked="0"/>
    </xf>
    <xf numFmtId="0" fontId="0" fillId="0" borderId="0" xfId="0" applyFill="1" applyAlignment="1">
      <alignment vertical="top"/>
    </xf>
    <xf numFmtId="0" fontId="0" fillId="0" borderId="0" xfId="0" applyFill="1" applyAlignment="1">
      <alignment horizontal="right" vertical="top"/>
    </xf>
    <xf numFmtId="0" fontId="0" fillId="0" borderId="0" xfId="0" applyAlignment="1">
      <alignment horizontal="right" vertical="top"/>
    </xf>
    <xf numFmtId="0" fontId="27" fillId="0" borderId="7" xfId="54">
      <alignment horizontal="left" wrapText="1"/>
    </xf>
    <xf numFmtId="3" fontId="17" fillId="36" borderId="7" xfId="49" applyAlignment="1">
      <alignment horizontal="right" vertical="center" wrapText="1" indent="1"/>
      <protection locked="0"/>
    </xf>
    <xf numFmtId="0" fontId="0" fillId="0" borderId="0" xfId="0">
      <alignment vertical="top"/>
    </xf>
    <xf numFmtId="0" fontId="31" fillId="40" borderId="0" xfId="0" applyFont="1" applyFill="1" applyAlignment="1">
      <alignment wrapText="1"/>
    </xf>
    <xf numFmtId="0" fontId="0" fillId="0" borderId="0" xfId="0" applyAlignment="1">
      <alignment horizontal="left" wrapText="1"/>
    </xf>
    <xf numFmtId="0" fontId="0" fillId="0" borderId="0" xfId="0" applyAlignment="1">
      <alignment horizontal="left" vertical="top"/>
    </xf>
    <xf numFmtId="0" fontId="0" fillId="0" borderId="0" xfId="0">
      <alignment vertical="top"/>
    </xf>
    <xf numFmtId="0" fontId="0" fillId="0" borderId="0" xfId="0" applyAlignment="1">
      <alignment horizontal="right"/>
    </xf>
    <xf numFmtId="0" fontId="29" fillId="0" borderId="0" xfId="0" applyFont="1" applyFill="1" applyAlignment="1">
      <alignment wrapText="1"/>
    </xf>
    <xf numFmtId="0" fontId="29" fillId="0" borderId="0" xfId="0" applyFont="1" applyFill="1" applyAlignment="1">
      <alignment horizontal="center" textRotation="90" wrapText="1"/>
    </xf>
    <xf numFmtId="0" fontId="27" fillId="37" borderId="0" xfId="56" applyAlignment="1">
      <alignment horizontal="left" vertical="top"/>
    </xf>
    <xf numFmtId="0" fontId="33" fillId="0" borderId="17" xfId="7" applyAlignment="1">
      <alignment horizontal="left"/>
    </xf>
    <xf numFmtId="0" fontId="38" fillId="37" borderId="0" xfId="56" applyFont="1" applyBorder="1" applyAlignment="1">
      <alignment horizontal="left"/>
    </xf>
    <xf numFmtId="3" fontId="38" fillId="37" borderId="0" xfId="56" applyNumberFormat="1" applyFont="1" applyBorder="1" applyAlignment="1">
      <alignment horizontal="left" vertical="center"/>
    </xf>
    <xf numFmtId="0" fontId="41" fillId="37" borderId="0" xfId="56" applyFont="1" applyBorder="1" applyAlignment="1">
      <alignment horizontal="left" vertical="center"/>
    </xf>
    <xf numFmtId="0" fontId="27" fillId="37" borderId="0" xfId="56" applyBorder="1" applyAlignment="1">
      <alignment horizontal="left" vertical="top"/>
    </xf>
    <xf numFmtId="0" fontId="17" fillId="36" borderId="14" xfId="57" applyNumberFormat="1" applyFont="1" applyFill="1" applyBorder="1" applyAlignment="1" applyProtection="1">
      <alignment horizontal="left" vertical="center" wrapText="1" indent="1"/>
      <protection locked="0"/>
    </xf>
    <xf numFmtId="0" fontId="17" fillId="36" borderId="15" xfId="60" applyBorder="1">
      <alignment horizontal="left" vertical="center" wrapText="1" indent="1"/>
      <protection locked="0"/>
    </xf>
    <xf numFmtId="0" fontId="0" fillId="0" borderId="0" xfId="0">
      <alignment vertical="top"/>
    </xf>
    <xf numFmtId="0" fontId="24" fillId="0" borderId="0" xfId="0" applyFont="1" applyFill="1" applyAlignment="1">
      <alignment wrapText="1"/>
    </xf>
    <xf numFmtId="0" fontId="0" fillId="0" borderId="7" xfId="54" applyFont="1" applyAlignment="1">
      <alignment horizontal="left"/>
    </xf>
    <xf numFmtId="0" fontId="27" fillId="0" borderId="7" xfId="54" applyAlignment="1">
      <alignment horizontal="left"/>
    </xf>
    <xf numFmtId="0" fontId="0" fillId="0" borderId="0" xfId="0">
      <alignment vertical="top"/>
    </xf>
    <xf numFmtId="2" fontId="27" fillId="0" borderId="7" xfId="58">
      <alignment horizontal="left"/>
    </xf>
    <xf numFmtId="0" fontId="24" fillId="0" borderId="0" xfId="51" applyFont="1" applyAlignment="1">
      <alignment horizontal="left" vertical="top"/>
    </xf>
    <xf numFmtId="0" fontId="24" fillId="0" borderId="0" xfId="51" applyFont="1" applyAlignment="1">
      <alignment horizontal="left"/>
    </xf>
    <xf numFmtId="2" fontId="38" fillId="0" borderId="0" xfId="0" applyNumberFormat="1" applyFont="1">
      <alignment vertical="top"/>
    </xf>
    <xf numFmtId="0" fontId="27" fillId="0" borderId="7" xfId="54">
      <alignment horizontal="left" wrapText="1"/>
    </xf>
    <xf numFmtId="0" fontId="0" fillId="0" borderId="0" xfId="0">
      <alignment vertical="top"/>
    </xf>
    <xf numFmtId="2" fontId="27" fillId="0" borderId="7" xfId="58">
      <alignment horizontal="left"/>
    </xf>
    <xf numFmtId="0" fontId="24" fillId="0" borderId="7" xfId="54" applyFont="1" applyAlignment="1">
      <alignment horizontal="left" wrapText="1"/>
    </xf>
    <xf numFmtId="0" fontId="27" fillId="0" borderId="7" xfId="54">
      <alignment horizontal="left" wrapText="1"/>
    </xf>
    <xf numFmtId="0" fontId="0" fillId="0" borderId="0" xfId="0">
      <alignment vertical="top"/>
    </xf>
    <xf numFmtId="2" fontId="27" fillId="0" borderId="7" xfId="58">
      <alignment horizontal="left"/>
    </xf>
    <xf numFmtId="0" fontId="27" fillId="0" borderId="0" xfId="54" applyFill="1" applyBorder="1" applyProtection="1">
      <alignment horizontal="left" wrapText="1"/>
    </xf>
    <xf numFmtId="167" fontId="3" fillId="0" borderId="0" xfId="3" applyFill="1" applyBorder="1" applyAlignment="1" applyProtection="1">
      <alignment horizontal="center" vertical="center" wrapText="1"/>
    </xf>
    <xf numFmtId="0" fontId="17" fillId="0" borderId="0" xfId="49" applyNumberFormat="1" applyFill="1" applyBorder="1" applyProtection="1">
      <alignment horizontal="left" vertical="center" wrapText="1" indent="1"/>
    </xf>
    <xf numFmtId="2" fontId="24" fillId="0" borderId="7" xfId="58" applyFont="1">
      <alignment horizontal="left"/>
    </xf>
    <xf numFmtId="0" fontId="33" fillId="0" borderId="17" xfId="7" applyAlignment="1">
      <alignment vertical="top"/>
    </xf>
    <xf numFmtId="0" fontId="27" fillId="0" borderId="7" xfId="54" applyAlignment="1">
      <alignment horizontal="left" vertical="center" wrapText="1"/>
    </xf>
    <xf numFmtId="0" fontId="17" fillId="0" borderId="0" xfId="49" applyNumberFormat="1" applyFill="1" applyBorder="1" applyAlignment="1" applyProtection="1">
      <alignment horizontal="left" wrapText="1" indent="1"/>
    </xf>
    <xf numFmtId="0" fontId="35" fillId="0" borderId="0" xfId="0" applyFont="1" applyFill="1" applyAlignment="1">
      <alignment vertical="top" wrapText="1"/>
    </xf>
    <xf numFmtId="0" fontId="0" fillId="0" borderId="0" xfId="0" applyFont="1" applyFill="1" applyAlignment="1">
      <alignment textRotation="90" wrapText="1"/>
    </xf>
    <xf numFmtId="2" fontId="27" fillId="0" borderId="7" xfId="58" applyAlignment="1"/>
    <xf numFmtId="0" fontId="0" fillId="0" borderId="0" xfId="54" applyFont="1" applyBorder="1" applyAlignment="1">
      <alignment horizontal="left" wrapText="1"/>
    </xf>
    <xf numFmtId="0" fontId="27" fillId="0" borderId="0" xfId="51" applyAlignment="1">
      <alignment horizontal="left" vertical="center"/>
    </xf>
    <xf numFmtId="49" fontId="21" fillId="0" borderId="0" xfId="48" applyFill="1" applyAlignment="1">
      <alignment horizontal="left" vertical="center"/>
    </xf>
    <xf numFmtId="0" fontId="14" fillId="0" borderId="0" xfId="8" applyFill="1" applyAlignment="1"/>
    <xf numFmtId="2" fontId="24" fillId="0" borderId="7" xfId="58" applyFont="1" applyAlignment="1">
      <alignment horizontal="left" vertical="center"/>
    </xf>
    <xf numFmtId="49" fontId="21" fillId="0" borderId="0" xfId="48" applyAlignment="1">
      <alignment horizontal="left" vertical="top" wrapText="1"/>
    </xf>
    <xf numFmtId="0" fontId="39" fillId="0" borderId="0" xfId="22" applyAlignment="1">
      <alignment vertical="top"/>
    </xf>
    <xf numFmtId="0" fontId="45" fillId="0" borderId="0" xfId="22" applyFont="1" applyAlignment="1">
      <alignment vertical="top"/>
    </xf>
    <xf numFmtId="2" fontId="27" fillId="0" borderId="0" xfId="58" applyBorder="1">
      <alignment horizontal="left"/>
    </xf>
    <xf numFmtId="2" fontId="27" fillId="0" borderId="7" xfId="58" applyBorder="1">
      <alignment horizontal="left"/>
    </xf>
    <xf numFmtId="2" fontId="27" fillId="0" borderId="50" xfId="58" applyBorder="1">
      <alignment horizontal="left"/>
    </xf>
    <xf numFmtId="2" fontId="24" fillId="0" borderId="0" xfId="58" applyFont="1" applyBorder="1">
      <alignment horizontal="left"/>
    </xf>
    <xf numFmtId="2" fontId="24" fillId="0" borderId="7" xfId="58" applyFont="1" applyBorder="1">
      <alignment horizontal="left"/>
    </xf>
    <xf numFmtId="2" fontId="24" fillId="0" borderId="50" xfId="58" applyFont="1" applyBorder="1">
      <alignment horizontal="left"/>
    </xf>
    <xf numFmtId="0" fontId="0" fillId="0" borderId="0" xfId="0" applyAlignment="1">
      <alignment vertical="center"/>
    </xf>
    <xf numFmtId="0" fontId="0" fillId="0" borderId="0" xfId="0" applyAlignment="1">
      <alignment horizontal="left" wrapText="1"/>
    </xf>
    <xf numFmtId="0" fontId="0" fillId="0" borderId="0" xfId="0" applyAlignment="1">
      <alignment horizontal="center" wrapText="1"/>
    </xf>
    <xf numFmtId="0" fontId="0" fillId="0" borderId="0" xfId="0">
      <alignment vertical="top"/>
    </xf>
    <xf numFmtId="0" fontId="0" fillId="0" borderId="0" xfId="0" applyAlignment="1">
      <alignment horizontal="left" vertical="top"/>
    </xf>
    <xf numFmtId="0" fontId="0" fillId="0" borderId="0" xfId="0">
      <alignment vertical="top"/>
    </xf>
    <xf numFmtId="49" fontId="47" fillId="0" borderId="0" xfId="48" applyFont="1">
      <alignment horizontal="left" wrapText="1" indent="1"/>
    </xf>
    <xf numFmtId="0" fontId="48" fillId="0" borderId="17" xfId="7" applyFont="1"/>
    <xf numFmtId="0" fontId="46" fillId="0" borderId="0" xfId="0" applyFont="1">
      <alignment vertical="top"/>
    </xf>
    <xf numFmtId="0" fontId="46" fillId="0" borderId="0" xfId="0" applyFont="1" applyFill="1">
      <alignment vertical="top"/>
    </xf>
    <xf numFmtId="0" fontId="46" fillId="0" borderId="0" xfId="0" applyFont="1" applyFill="1" applyAlignment="1">
      <alignment textRotation="90" wrapText="1"/>
    </xf>
    <xf numFmtId="0" fontId="49" fillId="0" borderId="0" xfId="0" applyFont="1" applyFill="1" applyAlignment="1">
      <alignment vertical="top" wrapText="1"/>
    </xf>
    <xf numFmtId="0" fontId="49" fillId="0" borderId="0" xfId="0" applyFont="1" applyFill="1" applyAlignment="1">
      <alignment horizontal="left" vertical="top" wrapText="1"/>
    </xf>
    <xf numFmtId="0" fontId="46" fillId="0" borderId="0" xfId="0" applyFont="1" applyFill="1" applyAlignment="1">
      <alignment vertical="top"/>
    </xf>
    <xf numFmtId="0" fontId="49" fillId="0" borderId="0" xfId="0" applyFont="1" applyFill="1" applyAlignment="1">
      <alignment vertical="top"/>
    </xf>
    <xf numFmtId="0" fontId="47" fillId="0" borderId="16" xfId="55" applyFont="1">
      <alignment horizontal="center" textRotation="90" wrapText="1"/>
    </xf>
    <xf numFmtId="1" fontId="47" fillId="0" borderId="0" xfId="48" applyNumberFormat="1" applyFont="1">
      <alignment horizontal="left" wrapText="1" indent="1"/>
    </xf>
    <xf numFmtId="0" fontId="50" fillId="36" borderId="8" xfId="52" applyFont="1">
      <alignment horizontal="center" vertical="center" wrapText="1"/>
      <protection locked="0"/>
    </xf>
    <xf numFmtId="0" fontId="27" fillId="41" borderId="0" xfId="56" applyFill="1">
      <alignment vertical="top"/>
    </xf>
    <xf numFmtId="0" fontId="0" fillId="41" borderId="0" xfId="0" applyFill="1">
      <alignment vertical="top"/>
    </xf>
    <xf numFmtId="0" fontId="38" fillId="41" borderId="0" xfId="56" applyFont="1" applyFill="1" applyBorder="1" applyAlignment="1"/>
    <xf numFmtId="3" fontId="38" fillId="41" borderId="0" xfId="56" applyNumberFormat="1" applyFont="1" applyFill="1" applyBorder="1" applyAlignment="1">
      <alignment vertical="center"/>
    </xf>
    <xf numFmtId="0" fontId="41" fillId="41" borderId="0" xfId="56" applyFont="1" applyFill="1" applyBorder="1" applyAlignment="1">
      <alignment vertical="center"/>
    </xf>
    <xf numFmtId="0" fontId="27" fillId="41" borderId="0" xfId="56" applyFill="1" applyBorder="1">
      <alignment vertical="top"/>
    </xf>
    <xf numFmtId="9" fontId="46" fillId="36" borderId="8" xfId="57" applyFont="1" applyFill="1" applyBorder="1" applyAlignment="1" applyProtection="1">
      <alignment horizontal="center" vertical="center" wrapText="1"/>
      <protection locked="0"/>
    </xf>
    <xf numFmtId="0" fontId="46" fillId="0" borderId="0" xfId="0" applyFont="1" applyFill="1" applyAlignment="1">
      <alignment horizontal="center" vertical="top" wrapText="1"/>
    </xf>
    <xf numFmtId="0" fontId="41" fillId="0" borderId="0" xfId="0" applyFont="1">
      <alignment vertical="top"/>
    </xf>
    <xf numFmtId="0" fontId="41" fillId="0" borderId="0" xfId="0" applyFont="1" applyFill="1">
      <alignment vertical="top"/>
    </xf>
    <xf numFmtId="0" fontId="46" fillId="0" borderId="0" xfId="0" applyFont="1" applyFill="1" applyAlignment="1">
      <alignment wrapText="1"/>
    </xf>
    <xf numFmtId="0" fontId="49" fillId="0" borderId="0" xfId="0" applyFont="1" applyFill="1" applyAlignment="1">
      <alignment wrapText="1"/>
    </xf>
    <xf numFmtId="0" fontId="46" fillId="0" borderId="0" xfId="0" applyFont="1" applyAlignment="1">
      <alignment vertical="center"/>
    </xf>
    <xf numFmtId="0" fontId="0" fillId="0" borderId="0" xfId="0" applyFont="1" applyAlignment="1">
      <alignment vertical="center"/>
    </xf>
    <xf numFmtId="0" fontId="46" fillId="41" borderId="0" xfId="56" applyFont="1" applyFill="1">
      <alignment vertical="top"/>
    </xf>
    <xf numFmtId="0" fontId="19" fillId="42" borderId="0" xfId="6" applyNumberFormat="1" applyFill="1" applyProtection="1">
      <alignment vertical="center"/>
    </xf>
    <xf numFmtId="0" fontId="46" fillId="40" borderId="0" xfId="56" applyFont="1" applyFill="1">
      <alignment vertical="top"/>
    </xf>
    <xf numFmtId="0" fontId="27" fillId="40" borderId="0" xfId="56" applyFill="1">
      <alignment vertical="top"/>
    </xf>
    <xf numFmtId="0" fontId="47" fillId="34" borderId="16" xfId="55" applyFont="1" applyFill="1">
      <alignment horizontal="center" textRotation="90" wrapText="1"/>
    </xf>
    <xf numFmtId="0" fontId="51" fillId="0" borderId="0" xfId="0" applyFont="1">
      <alignment vertical="top"/>
    </xf>
    <xf numFmtId="0" fontId="30" fillId="0" borderId="0" xfId="55" applyFill="1" applyBorder="1">
      <alignment horizontal="center" textRotation="90" wrapText="1"/>
    </xf>
    <xf numFmtId="0" fontId="0" fillId="35" borderId="51" xfId="0" applyFill="1" applyBorder="1">
      <alignment vertical="top"/>
    </xf>
    <xf numFmtId="0" fontId="38" fillId="0" borderId="0" xfId="0" applyFont="1" applyAlignment="1">
      <alignment vertical="top" wrapText="1"/>
    </xf>
    <xf numFmtId="0" fontId="52" fillId="0" borderId="0" xfId="0" applyFont="1" applyAlignment="1">
      <alignment vertical="top" wrapText="1"/>
    </xf>
    <xf numFmtId="0" fontId="52" fillId="0" borderId="0" xfId="0" applyFont="1">
      <alignment vertical="top"/>
    </xf>
    <xf numFmtId="0" fontId="37" fillId="41" borderId="0" xfId="56" applyFont="1" applyFill="1" applyBorder="1" applyAlignment="1">
      <alignment horizontal="right"/>
    </xf>
    <xf numFmtId="0" fontId="37" fillId="41" borderId="0" xfId="56" applyFont="1" applyFill="1" applyBorder="1" applyAlignment="1">
      <alignment horizontal="right" wrapText="1"/>
    </xf>
    <xf numFmtId="168" fontId="38" fillId="0" borderId="0" xfId="0" applyNumberFormat="1" applyFont="1" applyFill="1" applyAlignment="1">
      <alignment horizontal="right" vertical="top"/>
    </xf>
    <xf numFmtId="0" fontId="0" fillId="0" borderId="0" xfId="0">
      <alignment vertical="top"/>
    </xf>
    <xf numFmtId="0" fontId="27" fillId="0" borderId="0" xfId="56" applyFill="1">
      <alignment vertical="top"/>
    </xf>
    <xf numFmtId="0" fontId="27" fillId="0" borderId="0" xfId="51" applyFill="1">
      <alignment horizontal="left" vertical="top" wrapText="1"/>
    </xf>
    <xf numFmtId="0" fontId="27" fillId="0" borderId="7" xfId="54">
      <alignment horizontal="left" wrapText="1"/>
    </xf>
    <xf numFmtId="0" fontId="0" fillId="0" borderId="0" xfId="0">
      <alignment vertical="top"/>
    </xf>
    <xf numFmtId="0" fontId="30" fillId="0" borderId="0" xfId="0" applyFont="1" applyBorder="1" applyAlignment="1">
      <alignment horizontal="left" vertical="top"/>
    </xf>
    <xf numFmtId="0" fontId="0" fillId="35" borderId="52" xfId="0" applyFill="1" applyBorder="1" applyAlignment="1">
      <alignment horizontal="center" vertical="top"/>
    </xf>
    <xf numFmtId="0" fontId="0" fillId="34" borderId="53" xfId="0" applyFill="1" applyBorder="1" applyAlignment="1">
      <alignment horizontal="center" vertical="top"/>
    </xf>
    <xf numFmtId="0" fontId="37" fillId="41" borderId="0" xfId="56" applyFont="1" applyFill="1" applyBorder="1" applyAlignment="1"/>
    <xf numFmtId="3" fontId="38" fillId="41" borderId="0" xfId="56" applyNumberFormat="1" applyFont="1" applyFill="1" applyBorder="1" applyAlignment="1">
      <alignment horizontal="center" vertical="center"/>
    </xf>
    <xf numFmtId="2" fontId="0" fillId="0" borderId="7" xfId="58" applyFont="1" applyAlignment="1">
      <alignment horizontal="left"/>
    </xf>
    <xf numFmtId="2" fontId="27" fillId="0" borderId="7" xfId="58" applyAlignment="1">
      <alignment horizontal="left"/>
    </xf>
    <xf numFmtId="2" fontId="0" fillId="0" borderId="7" xfId="58" applyFont="1" applyAlignment="1"/>
    <xf numFmtId="0" fontId="38" fillId="39" borderId="0" xfId="0" applyFont="1" applyFill="1" applyAlignment="1">
      <alignment horizontal="right" vertical="top"/>
    </xf>
    <xf numFmtId="0" fontId="37" fillId="0" borderId="25" xfId="0" applyFont="1" applyBorder="1" applyAlignment="1">
      <alignment horizontal="right" vertical="top"/>
    </xf>
    <xf numFmtId="3" fontId="37" fillId="0" borderId="0" xfId="0" applyNumberFormat="1" applyFont="1" applyBorder="1" applyAlignment="1">
      <alignment horizontal="right" vertical="top"/>
    </xf>
    <xf numFmtId="3" fontId="38" fillId="0" borderId="0" xfId="0" applyNumberFormat="1" applyFont="1" applyAlignment="1">
      <alignment horizontal="right" vertical="top"/>
    </xf>
    <xf numFmtId="49" fontId="38" fillId="0" borderId="0" xfId="0" applyNumberFormat="1" applyFont="1" applyAlignment="1">
      <alignment horizontal="right" vertical="top"/>
    </xf>
    <xf numFmtId="0" fontId="38" fillId="0" borderId="0" xfId="0" applyFont="1" applyBorder="1" applyAlignment="1">
      <alignment horizontal="right" vertical="top"/>
    </xf>
    <xf numFmtId="3" fontId="38" fillId="0" borderId="0" xfId="0" applyNumberFormat="1" applyFont="1" applyBorder="1" applyAlignment="1">
      <alignment horizontal="right" vertical="top"/>
    </xf>
    <xf numFmtId="0" fontId="38" fillId="0" borderId="25" xfId="0" applyFont="1" applyBorder="1" applyAlignment="1">
      <alignment horizontal="right" vertical="top"/>
    </xf>
    <xf numFmtId="168" fontId="41" fillId="0" borderId="0" xfId="0" applyNumberFormat="1" applyFont="1" applyFill="1" applyAlignment="1">
      <alignment horizontal="right" vertical="top"/>
    </xf>
    <xf numFmtId="168" fontId="51" fillId="0" borderId="0" xfId="0" applyNumberFormat="1" applyFont="1" applyFill="1" applyAlignment="1">
      <alignment horizontal="right" vertical="top"/>
    </xf>
    <xf numFmtId="9" fontId="38" fillId="0" borderId="0" xfId="57" applyFont="1" applyFill="1" applyAlignment="1">
      <alignment horizontal="right"/>
    </xf>
    <xf numFmtId="3" fontId="38" fillId="0" borderId="0" xfId="0" applyNumberFormat="1" applyFont="1" applyFill="1" applyAlignment="1">
      <alignment horizontal="right" vertical="top"/>
    </xf>
    <xf numFmtId="168" fontId="52" fillId="0" borderId="0" xfId="0" applyNumberFormat="1" applyFont="1" applyFill="1" applyAlignment="1">
      <alignment horizontal="right" vertical="top"/>
    </xf>
    <xf numFmtId="0" fontId="38" fillId="0" borderId="0" xfId="0" applyNumberFormat="1" applyFont="1" applyFill="1" applyAlignment="1">
      <alignment horizontal="right" vertical="top"/>
    </xf>
    <xf numFmtId="3" fontId="38" fillId="0" borderId="0" xfId="47" applyNumberFormat="1" applyFont="1" applyFill="1" applyAlignment="1">
      <alignment horizontal="right"/>
    </xf>
    <xf numFmtId="168" fontId="38" fillId="0" borderId="0" xfId="0" applyNumberFormat="1" applyFont="1" applyAlignment="1">
      <alignment horizontal="right" vertical="top"/>
    </xf>
    <xf numFmtId="0" fontId="37" fillId="0" borderId="48" xfId="0" applyFont="1" applyBorder="1" applyAlignment="1">
      <alignment horizontal="right" vertical="top"/>
    </xf>
    <xf numFmtId="168" fontId="38" fillId="0" borderId="0" xfId="0" applyNumberFormat="1" applyFont="1" applyBorder="1" applyAlignment="1">
      <alignment horizontal="right" vertical="top"/>
    </xf>
    <xf numFmtId="168" fontId="38" fillId="0" borderId="0" xfId="0" applyNumberFormat="1" applyFont="1" applyFill="1" applyBorder="1" applyAlignment="1">
      <alignment horizontal="right" vertical="top"/>
    </xf>
    <xf numFmtId="9" fontId="38" fillId="0" borderId="0" xfId="57" applyFont="1" applyFill="1" applyBorder="1" applyAlignment="1">
      <alignment horizontal="right" vertical="top"/>
    </xf>
    <xf numFmtId="1" fontId="38" fillId="0" borderId="0" xfId="0" applyNumberFormat="1" applyFont="1" applyFill="1" applyBorder="1" applyAlignment="1">
      <alignment horizontal="right" vertical="top"/>
    </xf>
    <xf numFmtId="0" fontId="38" fillId="0" borderId="0" xfId="0" applyNumberFormat="1" applyFont="1" applyAlignment="1">
      <alignment horizontal="right" vertical="top"/>
    </xf>
    <xf numFmtId="9" fontId="38" fillId="0" borderId="0" xfId="0" applyNumberFormat="1" applyFont="1" applyAlignment="1">
      <alignment horizontal="right" vertical="top"/>
    </xf>
    <xf numFmtId="0" fontId="0" fillId="41" borderId="0" xfId="56" applyFont="1" applyFill="1" applyAlignment="1">
      <alignment horizontal="right"/>
    </xf>
    <xf numFmtId="0" fontId="24" fillId="41" borderId="0" xfId="56" applyFont="1" applyFill="1" applyAlignment="1">
      <alignment horizontal="right"/>
    </xf>
    <xf numFmtId="0" fontId="0" fillId="0" borderId="0" xfId="0">
      <alignment vertical="top"/>
    </xf>
    <xf numFmtId="2" fontId="27" fillId="0" borderId="50" xfId="58" applyFill="1" applyBorder="1">
      <alignment horizontal="left"/>
    </xf>
    <xf numFmtId="2" fontId="27" fillId="36" borderId="50" xfId="58" applyFill="1" applyBorder="1">
      <alignment horizontal="left"/>
    </xf>
    <xf numFmtId="0" fontId="38" fillId="0" borderId="0" xfId="0" applyFont="1" applyFill="1" applyAlignment="1">
      <alignment vertical="top" wrapText="1"/>
    </xf>
    <xf numFmtId="0" fontId="24" fillId="41" borderId="0" xfId="56" applyFont="1" applyFill="1" applyAlignment="1">
      <alignment horizontal="right" wrapText="1"/>
    </xf>
    <xf numFmtId="2" fontId="27" fillId="0" borderId="7" xfId="58">
      <alignment horizontal="left"/>
    </xf>
    <xf numFmtId="0" fontId="0" fillId="0" borderId="0" xfId="0">
      <alignment vertical="top"/>
    </xf>
    <xf numFmtId="0" fontId="0" fillId="0" borderId="0" xfId="0">
      <alignment vertical="top"/>
    </xf>
    <xf numFmtId="0" fontId="0" fillId="0" borderId="0" xfId="0">
      <alignment vertical="top"/>
    </xf>
    <xf numFmtId="0" fontId="33" fillId="0" borderId="0" xfId="7" applyBorder="1"/>
    <xf numFmtId="2" fontId="24" fillId="0" borderId="50" xfId="58" applyFont="1" applyBorder="1" applyAlignment="1">
      <alignment horizontal="left" vertical="center"/>
    </xf>
    <xf numFmtId="2" fontId="27" fillId="0" borderId="7" xfId="58" applyAlignment="1">
      <alignment horizontal="left" vertical="center"/>
    </xf>
    <xf numFmtId="0" fontId="24" fillId="0" borderId="0" xfId="0" applyFont="1" applyFill="1" applyAlignment="1">
      <alignment vertical="center"/>
    </xf>
    <xf numFmtId="49" fontId="21" fillId="0" borderId="0" xfId="48" applyAlignment="1">
      <alignment horizontal="left" wrapText="1"/>
    </xf>
    <xf numFmtId="3" fontId="17" fillId="36" borderId="7" xfId="49">
      <alignment horizontal="left" vertical="center" wrapText="1" indent="1"/>
      <protection locked="0"/>
    </xf>
    <xf numFmtId="2" fontId="27" fillId="0" borderId="7" xfId="58">
      <alignment horizontal="left"/>
    </xf>
    <xf numFmtId="0" fontId="0" fillId="0" borderId="0" xfId="0">
      <alignment vertical="top"/>
    </xf>
    <xf numFmtId="49" fontId="53" fillId="0" borderId="0" xfId="48" applyFont="1" applyFill="1">
      <alignment horizontal="left" wrapText="1" indent="1"/>
    </xf>
    <xf numFmtId="0" fontId="54" fillId="0" borderId="0" xfId="54" applyFont="1" applyFill="1" applyBorder="1" applyAlignment="1" applyProtection="1">
      <alignment horizontal="left"/>
    </xf>
    <xf numFmtId="0" fontId="0" fillId="0" borderId="0" xfId="0" applyAlignment="1">
      <alignment horizontal="left" vertical="top"/>
    </xf>
    <xf numFmtId="0" fontId="0" fillId="0" borderId="0" xfId="0">
      <alignment vertical="top"/>
    </xf>
    <xf numFmtId="0" fontId="0" fillId="0" borderId="0" xfId="0" quotePrefix="1">
      <alignment vertical="top"/>
    </xf>
    <xf numFmtId="0" fontId="30" fillId="0" borderId="16" xfId="55" applyFont="1">
      <alignment horizontal="center" textRotation="90" wrapText="1"/>
    </xf>
    <xf numFmtId="0" fontId="28" fillId="43" borderId="8" xfId="52" applyFill="1">
      <alignment horizontal="center" vertical="center" wrapText="1"/>
      <protection locked="0"/>
    </xf>
    <xf numFmtId="0" fontId="27" fillId="0" borderId="0" xfId="51" applyAlignment="1">
      <alignment vertical="top" wrapText="1"/>
    </xf>
    <xf numFmtId="0" fontId="32" fillId="0" borderId="0" xfId="0" applyFont="1" applyAlignment="1">
      <alignment wrapText="1"/>
    </xf>
    <xf numFmtId="0" fontId="17" fillId="34" borderId="14" xfId="50" applyBorder="1" applyAlignment="1">
      <alignment vertical="center" wrapText="1"/>
      <protection locked="0"/>
    </xf>
    <xf numFmtId="0" fontId="17" fillId="34" borderId="14" xfId="50" applyBorder="1" applyAlignment="1">
      <alignment horizontal="left" vertical="center" wrapText="1" indent="1"/>
      <protection locked="0"/>
    </xf>
    <xf numFmtId="0" fontId="0" fillId="0" borderId="0" xfId="0" applyAlignment="1">
      <alignment horizontal="left" vertical="top" indent="1"/>
    </xf>
    <xf numFmtId="0" fontId="0" fillId="0" borderId="7" xfId="0" applyBorder="1" applyAlignment="1">
      <alignment vertical="top" wrapText="1"/>
    </xf>
    <xf numFmtId="0" fontId="0" fillId="0" borderId="0" xfId="0" applyBorder="1" applyAlignment="1">
      <alignment vertical="top" wrapText="1"/>
    </xf>
    <xf numFmtId="0" fontId="0" fillId="0" borderId="0" xfId="0" applyBorder="1">
      <alignment vertical="top"/>
    </xf>
    <xf numFmtId="0" fontId="0" fillId="0" borderId="50" xfId="0" applyBorder="1" applyAlignment="1">
      <alignment vertical="top" wrapText="1"/>
    </xf>
    <xf numFmtId="0" fontId="56" fillId="0" borderId="0" xfId="0" applyFont="1" applyBorder="1">
      <alignment vertical="top"/>
    </xf>
    <xf numFmtId="0" fontId="56" fillId="0" borderId="7" xfId="0" applyFont="1" applyBorder="1">
      <alignment vertical="top"/>
    </xf>
    <xf numFmtId="0" fontId="56" fillId="0" borderId="50" xfId="0" applyFont="1" applyBorder="1">
      <alignment vertical="top"/>
    </xf>
    <xf numFmtId="0" fontId="56" fillId="0" borderId="0" xfId="0" applyFont="1" applyBorder="1" applyAlignment="1">
      <alignment vertical="top" wrapText="1"/>
    </xf>
    <xf numFmtId="0" fontId="38" fillId="0" borderId="0" xfId="0" applyFont="1" applyAlignment="1">
      <alignment horizontal="left" vertical="top"/>
    </xf>
    <xf numFmtId="0" fontId="17" fillId="36" borderId="15" xfId="60" applyBorder="1" applyProtection="1">
      <alignment horizontal="left" vertical="center" wrapText="1" indent="1"/>
      <protection locked="0"/>
    </xf>
    <xf numFmtId="1" fontId="38" fillId="0" borderId="0" xfId="0" applyNumberFormat="1" applyFont="1" applyFill="1" applyBorder="1" applyAlignment="1">
      <alignment horizontal="left" vertical="top"/>
    </xf>
    <xf numFmtId="3" fontId="17" fillId="36" borderId="7" xfId="49" applyProtection="1">
      <alignment horizontal="left" vertical="center" wrapText="1" indent="1"/>
      <protection locked="0"/>
    </xf>
    <xf numFmtId="0" fontId="61" fillId="0" borderId="0" xfId="0" applyFont="1">
      <alignment vertical="top"/>
    </xf>
    <xf numFmtId="0" fontId="26" fillId="0" borderId="0" xfId="0" applyFont="1">
      <alignment vertical="top"/>
    </xf>
    <xf numFmtId="0" fontId="51" fillId="0" borderId="0" xfId="0" applyFont="1" applyAlignment="1">
      <alignment horizontal="left" vertical="top"/>
    </xf>
    <xf numFmtId="0" fontId="0" fillId="0" borderId="0" xfId="0">
      <alignment vertical="top"/>
    </xf>
    <xf numFmtId="49" fontId="26" fillId="0" borderId="0" xfId="0" applyNumberFormat="1" applyFont="1" applyAlignment="1">
      <alignment horizontal="left" vertical="top" wrapText="1"/>
    </xf>
    <xf numFmtId="3" fontId="17" fillId="36" borderId="7" xfId="49">
      <alignment horizontal="left" vertical="center" wrapText="1" indent="1"/>
      <protection locked="0"/>
    </xf>
    <xf numFmtId="0" fontId="17" fillId="34" borderId="7" xfId="50">
      <alignment horizontal="left" vertical="center" wrapText="1" indent="1"/>
      <protection locked="0"/>
    </xf>
    <xf numFmtId="0" fontId="0" fillId="0" borderId="0" xfId="0" applyAlignment="1">
      <alignment horizontal="left" wrapText="1"/>
    </xf>
    <xf numFmtId="3" fontId="17" fillId="36" borderId="7" xfId="49" applyProtection="1">
      <alignment horizontal="left" vertical="center" wrapText="1" indent="1"/>
      <protection locked="0"/>
    </xf>
    <xf numFmtId="2" fontId="27" fillId="0" borderId="7" xfId="58">
      <alignment horizontal="left"/>
    </xf>
    <xf numFmtId="0" fontId="30" fillId="0" borderId="0" xfId="0" applyFont="1" applyAlignment="1">
      <alignment horizontal="left" wrapText="1"/>
    </xf>
    <xf numFmtId="0" fontId="0" fillId="0" borderId="0" xfId="0">
      <alignment vertical="top"/>
    </xf>
    <xf numFmtId="0" fontId="0" fillId="0" borderId="0" xfId="0" applyAlignment="1">
      <alignment horizontal="left" vertical="top"/>
    </xf>
    <xf numFmtId="2" fontId="27" fillId="0" borderId="7" xfId="58">
      <alignment horizontal="left"/>
    </xf>
    <xf numFmtId="0" fontId="0" fillId="0" borderId="0" xfId="0">
      <alignment vertical="top"/>
    </xf>
    <xf numFmtId="0" fontId="63" fillId="0" borderId="0" xfId="0" applyFont="1" applyAlignment="1">
      <alignment horizontal="left" vertical="center"/>
    </xf>
    <xf numFmtId="0" fontId="63" fillId="0" borderId="0" xfId="0" applyFont="1" applyAlignment="1"/>
    <xf numFmtId="0" fontId="0" fillId="0" borderId="0" xfId="0" applyAlignment="1">
      <alignment vertical="top" wrapText="1"/>
    </xf>
    <xf numFmtId="0" fontId="24" fillId="0" borderId="0" xfId="0" applyFont="1" applyAlignment="1">
      <alignment vertical="top"/>
    </xf>
    <xf numFmtId="168" fontId="38" fillId="0" borderId="0" xfId="0" applyNumberFormat="1" applyFont="1" applyFill="1" applyAlignment="1">
      <alignment horizontal="left" vertical="top"/>
    </xf>
    <xf numFmtId="0" fontId="0" fillId="0" borderId="0" xfId="0" applyFont="1" applyAlignment="1">
      <alignment horizontal="left" vertical="center"/>
    </xf>
    <xf numFmtId="0" fontId="27" fillId="37" borderId="0" xfId="56" applyAlignment="1">
      <alignment vertical="top" wrapText="1"/>
    </xf>
    <xf numFmtId="3" fontId="17" fillId="36" borderId="12" xfId="49" applyBorder="1">
      <alignment horizontal="left" vertical="center" wrapText="1" indent="1"/>
      <protection locked="0"/>
    </xf>
    <xf numFmtId="0" fontId="0" fillId="0" borderId="0" xfId="51" applyFont="1" applyAlignment="1">
      <alignment horizontal="left" vertical="center"/>
    </xf>
    <xf numFmtId="0" fontId="0" fillId="0" borderId="0" xfId="0" applyFont="1" applyAlignment="1">
      <alignment horizontal="left" wrapText="1"/>
    </xf>
    <xf numFmtId="0" fontId="17" fillId="34" borderId="22" xfId="50" applyBorder="1" applyAlignment="1">
      <alignment horizontal="left" vertical="center" wrapText="1" indent="1"/>
      <protection locked="0"/>
    </xf>
    <xf numFmtId="3" fontId="17" fillId="36" borderId="23" xfId="49" applyBorder="1">
      <alignment horizontal="left" vertical="center" wrapText="1" indent="1"/>
      <protection locked="0"/>
    </xf>
    <xf numFmtId="0" fontId="0" fillId="0" borderId="12" xfId="0" applyBorder="1">
      <alignment vertical="top"/>
    </xf>
    <xf numFmtId="2" fontId="27" fillId="0" borderId="7" xfId="58">
      <alignment horizontal="left"/>
    </xf>
    <xf numFmtId="0" fontId="0" fillId="0" borderId="0" xfId="0">
      <alignment vertical="top"/>
    </xf>
    <xf numFmtId="49" fontId="21" fillId="0" borderId="0" xfId="48" applyAlignment="1">
      <alignment horizontal="left" vertical="top" wrapText="1" indent="1"/>
    </xf>
    <xf numFmtId="0" fontId="0" fillId="0" borderId="0" xfId="0">
      <alignment vertical="top"/>
    </xf>
    <xf numFmtId="0" fontId="0" fillId="0" borderId="7" xfId="54" applyFont="1" applyAlignment="1">
      <alignment horizontal="left" wrapText="1"/>
    </xf>
    <xf numFmtId="0" fontId="0" fillId="0" borderId="12" xfId="54" applyFont="1" applyBorder="1" applyAlignment="1">
      <alignment horizontal="left" wrapText="1"/>
    </xf>
    <xf numFmtId="0" fontId="24" fillId="0" borderId="0" xfId="0" applyFont="1" applyAlignment="1">
      <alignment horizontal="left" vertical="top" wrapText="1"/>
    </xf>
    <xf numFmtId="0" fontId="0" fillId="0" borderId="0" xfId="0" applyAlignment="1">
      <alignment horizontal="left" vertical="top" wrapText="1"/>
    </xf>
    <xf numFmtId="0" fontId="27" fillId="0" borderId="7" xfId="54">
      <alignment horizontal="left" wrapText="1"/>
    </xf>
    <xf numFmtId="0" fontId="0" fillId="0" borderId="7" xfId="54" applyFont="1">
      <alignment horizontal="left" wrapText="1"/>
    </xf>
    <xf numFmtId="0" fontId="35" fillId="0" borderId="0" xfId="0" applyFont="1" applyFill="1" applyAlignment="1">
      <alignment horizontal="left" vertical="top" wrapText="1"/>
    </xf>
    <xf numFmtId="0" fontId="0" fillId="0" borderId="12" xfId="54" applyFont="1" applyBorder="1">
      <alignment horizontal="left" wrapText="1"/>
    </xf>
    <xf numFmtId="0" fontId="27" fillId="0" borderId="12" xfId="54" applyBorder="1">
      <alignment horizontal="left" wrapText="1"/>
    </xf>
    <xf numFmtId="3" fontId="17" fillId="36" borderId="7" xfId="49">
      <alignment horizontal="left" vertical="center" wrapText="1" indent="1"/>
      <protection locked="0"/>
    </xf>
    <xf numFmtId="0" fontId="0" fillId="0" borderId="7" xfId="54" applyFont="1" applyFill="1">
      <alignment horizontal="left" wrapText="1"/>
    </xf>
    <xf numFmtId="0" fontId="27" fillId="0" borderId="7" xfId="54" applyFill="1">
      <alignment horizontal="left" wrapText="1"/>
    </xf>
    <xf numFmtId="0" fontId="17" fillId="34" borderId="7" xfId="50">
      <alignment horizontal="left" vertical="center" wrapText="1" indent="1"/>
      <protection locked="0"/>
    </xf>
    <xf numFmtId="0" fontId="22" fillId="0" borderId="0" xfId="0" applyFont="1" applyFill="1" applyBorder="1" applyAlignment="1">
      <alignment vertical="center" wrapText="1"/>
    </xf>
    <xf numFmtId="0" fontId="16" fillId="0" borderId="0" xfId="0" applyFont="1" applyFill="1" applyBorder="1" applyAlignment="1">
      <alignment horizontal="center" vertical="center" wrapText="1"/>
    </xf>
    <xf numFmtId="49" fontId="17" fillId="36" borderId="7" xfId="49" applyNumberFormat="1">
      <alignment horizontal="left" vertical="center" wrapText="1" indent="1"/>
      <protection locked="0"/>
    </xf>
    <xf numFmtId="0" fontId="19" fillId="33" borderId="0" xfId="6" applyAlignment="1">
      <alignment horizontal="left" vertical="center" wrapText="1"/>
    </xf>
    <xf numFmtId="0" fontId="0" fillId="0" borderId="0" xfId="0" applyFill="1" applyAlignment="1">
      <alignment vertical="top" wrapText="1"/>
    </xf>
    <xf numFmtId="0" fontId="0" fillId="0" borderId="0" xfId="0" applyNumberFormat="1" applyFont="1" applyFill="1" applyBorder="1" applyAlignment="1" applyProtection="1">
      <alignment horizontal="left" vertical="top" wrapText="1"/>
    </xf>
    <xf numFmtId="0" fontId="27" fillId="0" borderId="7" xfId="54" applyAlignment="1">
      <alignment horizontal="left" wrapText="1"/>
    </xf>
    <xf numFmtId="3" fontId="39" fillId="36" borderId="7" xfId="22" applyNumberFormat="1" applyFill="1" applyBorder="1" applyAlignment="1" applyProtection="1">
      <alignment horizontal="left" vertical="center" wrapText="1" indent="1"/>
      <protection locked="0"/>
    </xf>
    <xf numFmtId="3" fontId="17" fillId="36" borderId="7" xfId="49" applyAlignment="1">
      <alignment horizontal="left" vertical="center" wrapText="1" indent="1"/>
      <protection locked="0"/>
    </xf>
    <xf numFmtId="3" fontId="17" fillId="36" borderId="7" xfId="49" applyBorder="1" applyAlignment="1">
      <alignment horizontal="left" vertical="top" wrapText="1"/>
      <protection locked="0"/>
    </xf>
    <xf numFmtId="3" fontId="17" fillId="36" borderId="12" xfId="49" applyBorder="1" applyAlignment="1">
      <alignment horizontal="left" vertical="center" wrapText="1"/>
      <protection locked="0"/>
    </xf>
    <xf numFmtId="3" fontId="17" fillId="0" borderId="7" xfId="49" applyFill="1" applyAlignment="1" applyProtection="1">
      <alignment horizontal="left" wrapText="1" indent="1"/>
    </xf>
    <xf numFmtId="3" fontId="35" fillId="0" borderId="7" xfId="49" applyFont="1" applyFill="1" applyAlignment="1" applyProtection="1">
      <alignment horizontal="left" wrapText="1" indent="1"/>
    </xf>
    <xf numFmtId="0" fontId="44" fillId="0" borderId="17" xfId="7" applyNumberFormat="1" applyFont="1" applyAlignment="1" applyProtection="1">
      <alignment horizontal="left" vertical="top" wrapText="1"/>
    </xf>
    <xf numFmtId="0" fontId="0" fillId="0" borderId="0" xfId="54" applyFont="1" applyFill="1" applyBorder="1" applyAlignment="1" applyProtection="1">
      <alignment horizontal="left" wrapText="1"/>
    </xf>
    <xf numFmtId="0" fontId="27" fillId="0" borderId="0" xfId="54" applyFill="1" applyBorder="1" applyAlignment="1" applyProtection="1">
      <alignment horizontal="left" wrapText="1"/>
    </xf>
    <xf numFmtId="0" fontId="0" fillId="0" borderId="10" xfId="54" applyFont="1" applyBorder="1" applyAlignment="1">
      <alignment horizontal="left" wrapText="1"/>
    </xf>
    <xf numFmtId="0" fontId="0" fillId="0" borderId="7" xfId="54" applyFont="1" applyBorder="1" applyAlignment="1">
      <alignment horizontal="left" wrapText="1"/>
    </xf>
    <xf numFmtId="9" fontId="17" fillId="36" borderId="7" xfId="57" applyFont="1" applyFill="1" applyBorder="1" applyAlignment="1" applyProtection="1">
      <alignment horizontal="left" vertical="center" wrapText="1" indent="1"/>
      <protection locked="0"/>
    </xf>
    <xf numFmtId="0" fontId="0" fillId="0" borderId="7" xfId="54" applyFont="1" applyAlignment="1">
      <alignment horizontal="left" vertical="center" wrapText="1"/>
    </xf>
    <xf numFmtId="0" fontId="27" fillId="0" borderId="7" xfId="54" applyAlignment="1">
      <alignment horizontal="left" vertical="center" wrapText="1"/>
    </xf>
    <xf numFmtId="0" fontId="24" fillId="0" borderId="0" xfId="0" applyFont="1" applyFill="1" applyAlignment="1">
      <alignment horizontal="left" wrapText="1"/>
    </xf>
    <xf numFmtId="0" fontId="24" fillId="0" borderId="0" xfId="0" applyFont="1" applyFill="1" applyAlignment="1">
      <alignment horizontal="left"/>
    </xf>
    <xf numFmtId="3" fontId="17" fillId="36" borderId="7" xfId="49" applyAlignment="1">
      <alignment horizontal="right" vertical="center" wrapText="1" indent="1"/>
      <protection locked="0"/>
    </xf>
    <xf numFmtId="3" fontId="35" fillId="0" borderId="7" xfId="49" applyFont="1" applyFill="1" applyAlignment="1" applyProtection="1">
      <alignment horizontal="right" vertical="center" wrapText="1" indent="1"/>
    </xf>
    <xf numFmtId="0" fontId="24" fillId="0" borderId="7" xfId="54" applyFont="1" applyAlignment="1">
      <alignment horizontal="left" vertical="center" wrapText="1"/>
    </xf>
    <xf numFmtId="0" fontId="24" fillId="0" borderId="13" xfId="54" applyFont="1" applyBorder="1" applyAlignment="1">
      <alignment horizontal="left" vertical="center" wrapText="1"/>
    </xf>
    <xf numFmtId="9" fontId="17" fillId="36" borderId="14" xfId="57" applyFont="1" applyFill="1" applyBorder="1" applyAlignment="1" applyProtection="1">
      <alignment horizontal="right" vertical="center" wrapText="1" indent="1"/>
      <protection locked="0"/>
    </xf>
    <xf numFmtId="9" fontId="17" fillId="36" borderId="15" xfId="57" applyFont="1" applyFill="1" applyBorder="1" applyAlignment="1" applyProtection="1">
      <alignment horizontal="right" vertical="center" wrapText="1" indent="1"/>
      <protection locked="0"/>
    </xf>
    <xf numFmtId="0" fontId="27" fillId="0" borderId="11" xfId="54" applyBorder="1" applyAlignment="1">
      <alignment horizontal="left" wrapText="1"/>
    </xf>
    <xf numFmtId="0" fontId="0" fillId="0" borderId="11" xfId="54" applyFont="1" applyBorder="1" applyAlignment="1">
      <alignment horizontal="left" wrapText="1"/>
    </xf>
    <xf numFmtId="0" fontId="27" fillId="0" borderId="13" xfId="54" applyBorder="1" applyAlignment="1">
      <alignment horizontal="left" vertical="center" wrapText="1"/>
    </xf>
    <xf numFmtId="0" fontId="0" fillId="0" borderId="0" xfId="0" applyFill="1" applyAlignment="1">
      <alignment horizontal="center" textRotation="90" wrapText="1"/>
    </xf>
    <xf numFmtId="0" fontId="3" fillId="0" borderId="0" xfId="3" applyNumberFormat="1" applyAlignment="1">
      <alignment horizontal="center"/>
    </xf>
    <xf numFmtId="2" fontId="27" fillId="0" borderId="7" xfId="58">
      <alignment horizontal="left"/>
    </xf>
    <xf numFmtId="0" fontId="14" fillId="0" borderId="0" xfId="8" applyAlignment="1">
      <alignment horizontal="left" wrapText="1"/>
    </xf>
    <xf numFmtId="3" fontId="17" fillId="36" borderId="7" xfId="49" applyProtection="1">
      <alignment horizontal="left" vertical="center" wrapText="1" indent="1"/>
      <protection locked="0"/>
    </xf>
    <xf numFmtId="0" fontId="0" fillId="0" borderId="0" xfId="0" applyAlignment="1">
      <alignment horizontal="left" wrapText="1"/>
    </xf>
    <xf numFmtId="0" fontId="30" fillId="0" borderId="17" xfId="0" applyFont="1" applyFill="1" applyBorder="1" applyAlignment="1">
      <alignment horizontal="center" textRotation="90" wrapText="1"/>
    </xf>
    <xf numFmtId="0" fontId="30" fillId="0" borderId="0" xfId="0" applyFont="1" applyFill="1" applyBorder="1" applyAlignment="1">
      <alignment horizontal="center" textRotation="90" wrapText="1"/>
    </xf>
    <xf numFmtId="0" fontId="30" fillId="0" borderId="7" xfId="0" applyFont="1" applyFill="1" applyBorder="1" applyAlignment="1">
      <alignment horizontal="center" textRotation="90" wrapText="1"/>
    </xf>
    <xf numFmtId="9" fontId="27" fillId="0" borderId="7" xfId="57" applyBorder="1" applyAlignment="1">
      <alignment horizontal="right" vertical="center" indent="1"/>
    </xf>
    <xf numFmtId="0" fontId="0" fillId="0" borderId="0" xfId="0" applyAlignment="1">
      <alignment horizontal="center" textRotation="90" wrapText="1"/>
    </xf>
    <xf numFmtId="0" fontId="24" fillId="0" borderId="0" xfId="0" applyFont="1" applyFill="1" applyAlignment="1">
      <alignment horizontal="left" vertical="top" wrapText="1"/>
    </xf>
    <xf numFmtId="3" fontId="17" fillId="36" borderId="14" xfId="49" applyBorder="1" applyAlignment="1">
      <alignment vertical="center" wrapText="1"/>
      <protection locked="0"/>
    </xf>
    <xf numFmtId="3" fontId="17" fillId="36" borderId="14" xfId="49" applyBorder="1" applyAlignment="1">
      <alignment horizontal="right" vertical="center" wrapText="1" indent="1"/>
      <protection locked="0"/>
    </xf>
    <xf numFmtId="0" fontId="24" fillId="0" borderId="54" xfId="0" applyFont="1" applyBorder="1" applyAlignment="1">
      <alignment vertical="top" wrapText="1"/>
    </xf>
    <xf numFmtId="0" fontId="24" fillId="0" borderId="55" xfId="0" applyFont="1" applyBorder="1" applyAlignment="1">
      <alignment vertical="top" wrapText="1"/>
    </xf>
    <xf numFmtId="0" fontId="0" fillId="0" borderId="0" xfId="0" applyFont="1" applyAlignment="1">
      <alignment horizontal="left" vertical="top" wrapText="1"/>
    </xf>
    <xf numFmtId="9" fontId="17" fillId="36" borderId="13" xfId="57" applyFont="1" applyFill="1" applyBorder="1" applyAlignment="1" applyProtection="1">
      <alignment horizontal="right" vertical="center" wrapText="1" indent="1"/>
      <protection locked="0"/>
    </xf>
    <xf numFmtId="0" fontId="42" fillId="0" borderId="0" xfId="8" quotePrefix="1" applyFont="1" applyAlignment="1">
      <alignment horizontal="left" vertical="top" wrapText="1"/>
    </xf>
    <xf numFmtId="0" fontId="42" fillId="0" borderId="0" xfId="8" applyFont="1" applyAlignment="1">
      <alignment horizontal="left" vertical="top" wrapText="1"/>
    </xf>
    <xf numFmtId="0" fontId="0" fillId="0" borderId="10" xfId="54" applyFont="1" applyFill="1" applyBorder="1" applyAlignment="1">
      <alignment horizontal="left" wrapText="1"/>
    </xf>
    <xf numFmtId="0" fontId="27" fillId="0" borderId="7" xfId="54" applyFill="1" applyAlignment="1">
      <alignment horizontal="left" wrapText="1"/>
    </xf>
    <xf numFmtId="0" fontId="24" fillId="0" borderId="7" xfId="54" applyFont="1" applyAlignment="1">
      <alignment horizontal="left" wrapText="1"/>
    </xf>
    <xf numFmtId="0" fontId="31" fillId="40" borderId="0" xfId="0" applyFont="1" applyFill="1" applyAlignment="1">
      <alignment horizontal="left" wrapText="1"/>
    </xf>
    <xf numFmtId="9" fontId="17" fillId="36" borderId="7" xfId="57" applyFont="1" applyFill="1" applyBorder="1" applyAlignment="1" applyProtection="1">
      <alignment horizontal="center" vertical="center" wrapText="1"/>
      <protection locked="0"/>
    </xf>
    <xf numFmtId="3" fontId="39" fillId="36" borderId="7" xfId="49" applyFont="1">
      <alignment horizontal="left" vertical="center" wrapText="1" indent="1"/>
      <protection locked="0"/>
    </xf>
    <xf numFmtId="3" fontId="46" fillId="36" borderId="7" xfId="49" applyFont="1">
      <alignment horizontal="left" vertical="center" wrapText="1" indent="1"/>
      <protection locked="0"/>
    </xf>
    <xf numFmtId="9" fontId="27" fillId="0" borderId="7" xfId="57" applyBorder="1" applyAlignment="1">
      <alignment horizontal="center" wrapText="1"/>
    </xf>
    <xf numFmtId="0" fontId="46" fillId="0" borderId="0" xfId="0" applyFont="1" applyFill="1" applyAlignment="1">
      <alignment horizontal="center" wrapText="1"/>
    </xf>
    <xf numFmtId="0" fontId="49" fillId="0" borderId="7" xfId="54" applyFont="1" applyAlignment="1">
      <alignment horizontal="left" wrapText="1"/>
    </xf>
    <xf numFmtId="0" fontId="49" fillId="0" borderId="0" xfId="0" applyFont="1" applyFill="1" applyAlignment="1">
      <alignment horizontal="center" vertical="top" wrapText="1"/>
    </xf>
    <xf numFmtId="0" fontId="24" fillId="0" borderId="24" xfId="0" applyFont="1" applyBorder="1" applyAlignment="1">
      <alignment horizontal="left" vertical="top" wrapText="1"/>
    </xf>
    <xf numFmtId="0" fontId="24" fillId="0" borderId="0" xfId="0" applyFont="1" applyBorder="1" applyAlignment="1">
      <alignment horizontal="left" vertical="top" wrapText="1"/>
    </xf>
    <xf numFmtId="0" fontId="0" fillId="0" borderId="0" xfId="51" applyFont="1" applyAlignment="1">
      <alignment horizontal="left" vertical="top" wrapText="1"/>
    </xf>
    <xf numFmtId="0" fontId="27" fillId="0" borderId="0" xfId="51" applyAlignment="1">
      <alignment horizontal="left" vertical="top" wrapText="1"/>
    </xf>
    <xf numFmtId="0" fontId="58" fillId="0" borderId="0" xfId="8" applyFont="1" applyAlignment="1">
      <alignment horizontal="left" wrapText="1"/>
    </xf>
    <xf numFmtId="0" fontId="24" fillId="0" borderId="0" xfId="0" applyFont="1" applyAlignment="1">
      <alignment horizontal="left" wrapText="1"/>
    </xf>
    <xf numFmtId="0" fontId="17" fillId="34" borderId="7" xfId="50" applyAlignment="1">
      <alignment horizontal="left" vertical="center" indent="1"/>
      <protection locked="0"/>
    </xf>
    <xf numFmtId="0" fontId="0" fillId="0" borderId="0" xfId="0" applyFont="1" applyFill="1" applyAlignment="1">
      <alignment horizontal="left" wrapText="1"/>
    </xf>
    <xf numFmtId="0" fontId="0" fillId="0" borderId="56" xfId="0" applyNumberFormat="1" applyFont="1" applyFill="1" applyBorder="1" applyAlignment="1" applyProtection="1">
      <alignment horizontal="left" vertical="top" wrapText="1"/>
    </xf>
    <xf numFmtId="0" fontId="14" fillId="0" borderId="0" xfId="8" applyAlignment="1">
      <alignment horizontal="left"/>
    </xf>
    <xf numFmtId="0" fontId="0" fillId="0" borderId="7" xfId="0" applyBorder="1" applyAlignment="1">
      <alignment horizontal="center" textRotation="90" wrapText="1"/>
    </xf>
    <xf numFmtId="9" fontId="27" fillId="0" borderId="12" xfId="57" applyBorder="1" applyAlignment="1">
      <alignment horizontal="right" vertical="center" indent="1"/>
    </xf>
    <xf numFmtId="0" fontId="0" fillId="0" borderId="7" xfId="54" applyFont="1" applyFill="1" applyAlignment="1">
      <alignment horizontal="left" wrapText="1"/>
    </xf>
    <xf numFmtId="9" fontId="17" fillId="36" borderId="12" xfId="57" applyFont="1" applyFill="1" applyBorder="1" applyAlignment="1" applyProtection="1">
      <alignment horizontal="left" vertical="center" wrapText="1" indent="1"/>
      <protection locked="0"/>
    </xf>
    <xf numFmtId="0" fontId="27" fillId="0" borderId="49" xfId="54" applyBorder="1" applyAlignment="1">
      <alignment horizontal="center" vertical="center" wrapText="1"/>
    </xf>
    <xf numFmtId="0" fontId="27" fillId="0" borderId="7" xfId="54" applyBorder="1" applyAlignment="1">
      <alignment horizontal="center" vertical="center" wrapText="1"/>
    </xf>
    <xf numFmtId="0" fontId="27" fillId="0" borderId="13" xfId="54" applyBorder="1" applyAlignment="1">
      <alignment horizontal="center" vertical="center" wrapText="1"/>
    </xf>
    <xf numFmtId="0" fontId="27" fillId="0" borderId="12" xfId="54" applyBorder="1" applyAlignment="1">
      <alignment horizontal="left" wrapText="1"/>
    </xf>
    <xf numFmtId="0" fontId="27" fillId="0" borderId="47" xfId="54" applyBorder="1" applyAlignment="1">
      <alignment horizontal="left" wrapText="1"/>
    </xf>
    <xf numFmtId="3" fontId="17" fillId="36" borderId="11" xfId="49" applyBorder="1">
      <alignment horizontal="left" vertical="center" wrapText="1" indent="1"/>
      <protection locked="0"/>
    </xf>
    <xf numFmtId="3" fontId="17" fillId="36" borderId="12" xfId="49" applyBorder="1">
      <alignment horizontal="left" vertical="center" wrapText="1" indent="1"/>
      <protection locked="0"/>
    </xf>
    <xf numFmtId="3" fontId="17" fillId="36" borderId="47" xfId="49" applyBorder="1">
      <alignment horizontal="left" vertical="center" wrapText="1" indent="1"/>
      <protection locked="0"/>
    </xf>
    <xf numFmtId="0" fontId="14" fillId="0" borderId="0" xfId="8" applyFill="1" applyAlignment="1">
      <alignment horizontal="left" wrapText="1"/>
    </xf>
    <xf numFmtId="3" fontId="35" fillId="40" borderId="7" xfId="49" applyFont="1" applyFill="1" applyAlignment="1" applyProtection="1">
      <alignment horizontal="right" vertical="center" wrapText="1" indent="1"/>
    </xf>
    <xf numFmtId="0" fontId="0" fillId="0" borderId="0" xfId="0" applyFont="1" applyFill="1" applyAlignment="1">
      <alignment horizontal="center" textRotation="90" wrapText="1"/>
    </xf>
    <xf numFmtId="0" fontId="17" fillId="0" borderId="0" xfId="51" applyFont="1" applyFill="1" applyAlignment="1">
      <alignment horizontal="left" vertical="top" wrapText="1"/>
    </xf>
    <xf numFmtId="0" fontId="24" fillId="0" borderId="49" xfId="54" applyFont="1" applyBorder="1" applyAlignment="1">
      <alignment horizontal="center" vertical="center" wrapText="1"/>
    </xf>
    <xf numFmtId="0" fontId="24" fillId="0" borderId="7" xfId="54" applyFont="1" applyBorder="1" applyAlignment="1">
      <alignment horizontal="center" vertical="center" wrapText="1"/>
    </xf>
    <xf numFmtId="0" fontId="24" fillId="0" borderId="13" xfId="54" applyFont="1" applyBorder="1" applyAlignment="1">
      <alignment horizontal="center" vertical="center" wrapText="1"/>
    </xf>
    <xf numFmtId="1" fontId="27" fillId="0" borderId="7" xfId="3" applyNumberFormat="1" applyFont="1" applyBorder="1" applyAlignment="1">
      <alignment horizontal="right" vertical="center" indent="1"/>
    </xf>
    <xf numFmtId="3" fontId="17" fillId="36" borderId="14" xfId="49" applyBorder="1">
      <alignment horizontal="left" vertical="center" wrapText="1" indent="1"/>
      <protection locked="0"/>
    </xf>
    <xf numFmtId="0" fontId="17" fillId="34" borderId="14" xfId="50" applyBorder="1">
      <alignment horizontal="left" vertical="center" wrapText="1" indent="1"/>
      <protection locked="0"/>
    </xf>
    <xf numFmtId="9" fontId="17" fillId="36" borderId="7" xfId="57" applyFont="1" applyFill="1" applyBorder="1" applyAlignment="1" applyProtection="1">
      <alignment horizontal="right" vertical="center" wrapText="1" indent="1"/>
      <protection locked="0"/>
    </xf>
    <xf numFmtId="1" fontId="27" fillId="0" borderId="18" xfId="54" applyNumberFormat="1" applyBorder="1" applyAlignment="1">
      <alignment horizontal="right" vertical="center" wrapText="1"/>
    </xf>
    <xf numFmtId="1" fontId="27" fillId="0" borderId="19" xfId="54" applyNumberFormat="1" applyBorder="1" applyAlignment="1">
      <alignment horizontal="right" vertical="center" wrapText="1"/>
    </xf>
    <xf numFmtId="3" fontId="27" fillId="0" borderId="19" xfId="54" applyNumberFormat="1" applyBorder="1" applyAlignment="1">
      <alignment horizontal="right" vertical="center" wrapText="1" indent="1"/>
    </xf>
    <xf numFmtId="3" fontId="27" fillId="0" borderId="20" xfId="54" applyNumberFormat="1" applyBorder="1" applyAlignment="1">
      <alignment horizontal="right" vertical="center" wrapText="1" indent="1"/>
    </xf>
    <xf numFmtId="0" fontId="17" fillId="34" borderId="7" xfId="50" applyBorder="1">
      <alignment horizontal="left" vertical="center" wrapText="1" indent="1"/>
      <protection locked="0"/>
    </xf>
    <xf numFmtId="0" fontId="17" fillId="34" borderId="13" xfId="50" applyBorder="1">
      <alignment horizontal="left" vertical="center" wrapText="1" indent="1"/>
      <protection locked="0"/>
    </xf>
    <xf numFmtId="9" fontId="17" fillId="36" borderId="14" xfId="57" applyFont="1" applyFill="1" applyBorder="1" applyAlignment="1" applyProtection="1">
      <alignment horizontal="right" vertical="center" wrapText="1"/>
      <protection locked="0"/>
    </xf>
    <xf numFmtId="9" fontId="17" fillId="36" borderId="15" xfId="57" applyFont="1" applyFill="1" applyBorder="1" applyAlignment="1" applyProtection="1">
      <alignment horizontal="right" vertical="center" wrapText="1"/>
      <protection locked="0"/>
    </xf>
    <xf numFmtId="1" fontId="27" fillId="0" borderId="20" xfId="54" applyNumberFormat="1" applyBorder="1" applyAlignment="1">
      <alignment horizontal="right" vertical="center" wrapText="1"/>
    </xf>
    <xf numFmtId="0" fontId="27" fillId="0" borderId="13" xfId="54" applyBorder="1" applyAlignment="1">
      <alignment horizontal="left" wrapText="1"/>
    </xf>
    <xf numFmtId="9" fontId="17" fillId="36" borderId="58" xfId="57" applyFont="1" applyFill="1" applyBorder="1" applyAlignment="1" applyProtection="1">
      <alignment horizontal="right" vertical="center" wrapText="1" indent="1"/>
      <protection locked="0"/>
    </xf>
    <xf numFmtId="1" fontId="27" fillId="0" borderId="59" xfId="54" applyNumberFormat="1" applyFill="1" applyBorder="1" applyAlignment="1">
      <alignment horizontal="right" vertical="center" wrapText="1"/>
    </xf>
    <xf numFmtId="1" fontId="27" fillId="0" borderId="19" xfId="54" applyNumberFormat="1" applyFill="1" applyBorder="1" applyAlignment="1">
      <alignment horizontal="right" vertical="center" wrapText="1"/>
    </xf>
    <xf numFmtId="1" fontId="27" fillId="0" borderId="65" xfId="54" applyNumberFormat="1" applyFill="1" applyBorder="1" applyAlignment="1">
      <alignment horizontal="right" vertical="center" wrapText="1"/>
    </xf>
    <xf numFmtId="3" fontId="27" fillId="0" borderId="18" xfId="54" applyNumberFormat="1" applyFill="1" applyBorder="1" applyAlignment="1">
      <alignment horizontal="right" vertical="center" wrapText="1" indent="1"/>
    </xf>
    <xf numFmtId="3" fontId="27" fillId="0" borderId="19" xfId="54" applyNumberFormat="1" applyFill="1" applyBorder="1" applyAlignment="1">
      <alignment horizontal="right" vertical="center" wrapText="1" indent="1"/>
    </xf>
    <xf numFmtId="3" fontId="27" fillId="0" borderId="20" xfId="54" applyNumberFormat="1" applyFill="1" applyBorder="1" applyAlignment="1">
      <alignment horizontal="right" vertical="center" wrapText="1" indent="1"/>
    </xf>
    <xf numFmtId="0" fontId="17" fillId="0" borderId="0" xfId="0" applyFont="1" applyAlignment="1">
      <alignment horizontal="left" wrapText="1"/>
    </xf>
    <xf numFmtId="0" fontId="63" fillId="0" borderId="0" xfId="0" applyFont="1" applyAlignment="1">
      <alignment horizontal="left" wrapText="1"/>
    </xf>
    <xf numFmtId="0" fontId="19" fillId="33" borderId="0" xfId="6" applyNumberFormat="1" applyAlignment="1" applyProtection="1">
      <alignment horizontal="left" vertical="center" wrapText="1"/>
    </xf>
    <xf numFmtId="0" fontId="27" fillId="36" borderId="7" xfId="54" applyFill="1" applyAlignment="1">
      <alignment horizontal="left" wrapText="1"/>
    </xf>
    <xf numFmtId="0" fontId="27" fillId="36" borderId="13" xfId="54" applyFill="1" applyBorder="1" applyAlignment="1">
      <alignment horizontal="left" wrapText="1"/>
    </xf>
    <xf numFmtId="9" fontId="17" fillId="36" borderId="57" xfId="57" applyFont="1" applyFill="1" applyBorder="1" applyAlignment="1" applyProtection="1">
      <alignment horizontal="right" vertical="center" wrapText="1"/>
      <protection locked="0"/>
    </xf>
    <xf numFmtId="1" fontId="27" fillId="0" borderId="60" xfId="54" applyNumberFormat="1" applyFill="1" applyBorder="1" applyAlignment="1">
      <alignment horizontal="right" vertical="center" wrapText="1"/>
    </xf>
    <xf numFmtId="3" fontId="27" fillId="36" borderId="18" xfId="54" applyNumberFormat="1" applyFill="1" applyBorder="1" applyAlignment="1" applyProtection="1">
      <alignment horizontal="right" vertical="center" wrapText="1" indent="1"/>
      <protection locked="0"/>
    </xf>
    <xf numFmtId="3" fontId="27" fillId="36" borderId="19" xfId="54" applyNumberFormat="1" applyFill="1" applyBorder="1" applyAlignment="1" applyProtection="1">
      <alignment horizontal="right" vertical="center" wrapText="1" indent="1"/>
      <protection locked="0"/>
    </xf>
    <xf numFmtId="3" fontId="27" fillId="36" borderId="20" xfId="54" applyNumberFormat="1" applyFill="1" applyBorder="1" applyAlignment="1" applyProtection="1">
      <alignment horizontal="right" vertical="center" wrapText="1" indent="1"/>
      <protection locked="0"/>
    </xf>
    <xf numFmtId="0" fontId="0" fillId="0" borderId="0" xfId="0">
      <alignment vertical="top"/>
    </xf>
    <xf numFmtId="3" fontId="27" fillId="36" borderId="61" xfId="54" applyNumberFormat="1" applyFill="1" applyBorder="1" applyAlignment="1" applyProtection="1">
      <alignment horizontal="right" vertical="center" wrapText="1" indent="1"/>
      <protection locked="0"/>
    </xf>
    <xf numFmtId="3" fontId="27" fillId="36" borderId="62" xfId="54" applyNumberFormat="1" applyFill="1" applyBorder="1" applyAlignment="1" applyProtection="1">
      <alignment horizontal="right" vertical="center" wrapText="1" indent="1"/>
      <protection locked="0"/>
    </xf>
    <xf numFmtId="3" fontId="27" fillId="36" borderId="64" xfId="54" applyNumberFormat="1" applyFill="1" applyBorder="1" applyAlignment="1" applyProtection="1">
      <alignment horizontal="right" vertical="center" wrapText="1" indent="1"/>
      <protection locked="0"/>
    </xf>
    <xf numFmtId="0" fontId="0" fillId="0" borderId="0" xfId="0" applyAlignment="1">
      <alignment horizontal="left"/>
    </xf>
    <xf numFmtId="0" fontId="24" fillId="0" borderId="0" xfId="0" applyFont="1" applyAlignment="1">
      <alignment horizontal="left"/>
    </xf>
    <xf numFmtId="3" fontId="17" fillId="36" borderId="7" xfId="49" applyAlignment="1">
      <alignment vertical="center" wrapText="1"/>
      <protection locked="0"/>
    </xf>
    <xf numFmtId="0" fontId="27" fillId="0" borderId="7" xfId="54" applyFont="1">
      <alignment horizontal="left" wrapText="1"/>
    </xf>
    <xf numFmtId="3" fontId="17" fillId="36" borderId="21" xfId="49" applyBorder="1" applyAlignment="1">
      <alignment horizontal="left" vertical="center" wrapText="1"/>
      <protection locked="0"/>
    </xf>
    <xf numFmtId="0" fontId="0" fillId="0" borderId="12" xfId="0" applyBorder="1">
      <alignment vertical="top"/>
    </xf>
    <xf numFmtId="0" fontId="17" fillId="34" borderId="22" xfId="50" applyBorder="1">
      <alignment horizontal="left" vertical="center" wrapText="1" indent="1"/>
      <protection locked="0"/>
    </xf>
    <xf numFmtId="1" fontId="27" fillId="0" borderId="61" xfId="54" applyNumberFormat="1" applyFill="1" applyBorder="1" applyAlignment="1">
      <alignment horizontal="right" vertical="center" wrapText="1"/>
    </xf>
    <xf numFmtId="1" fontId="27" fillId="0" borderId="62" xfId="54" applyNumberFormat="1" applyFill="1" applyBorder="1" applyAlignment="1">
      <alignment horizontal="right" vertical="center" wrapText="1"/>
    </xf>
    <xf numFmtId="1" fontId="27" fillId="0" borderId="63" xfId="54" applyNumberFormat="1" applyFill="1" applyBorder="1" applyAlignment="1">
      <alignment horizontal="right" vertical="center" wrapText="1"/>
    </xf>
    <xf numFmtId="3" fontId="17" fillId="36" borderId="22" xfId="49" applyBorder="1" applyAlignment="1">
      <alignment vertical="center" wrapText="1"/>
      <protection locked="0"/>
    </xf>
    <xf numFmtId="3" fontId="17" fillId="36" borderId="23" xfId="49" applyBorder="1" applyAlignment="1">
      <alignment vertical="center" wrapText="1"/>
      <protection locked="0"/>
    </xf>
    <xf numFmtId="0" fontId="30" fillId="0" borderId="0" xfId="0" applyFont="1" applyAlignment="1">
      <alignment horizontal="left" wrapText="1"/>
    </xf>
    <xf numFmtId="0" fontId="0" fillId="0" borderId="0" xfId="0" applyFont="1" applyAlignment="1">
      <alignment horizontal="left" wrapText="1"/>
    </xf>
    <xf numFmtId="3" fontId="17" fillId="36" borderId="7" xfId="49" applyBorder="1" applyAlignment="1">
      <alignment horizontal="left" vertical="center" wrapText="1"/>
      <protection locked="0"/>
    </xf>
    <xf numFmtId="3" fontId="17" fillId="36" borderId="13" xfId="49" applyBorder="1" applyAlignment="1">
      <alignment horizontal="left" vertical="center" wrapText="1"/>
      <protection locked="0"/>
    </xf>
    <xf numFmtId="2" fontId="27" fillId="0" borderId="12" xfId="58" applyBorder="1" applyAlignment="1">
      <alignment horizontal="center" vertical="center"/>
    </xf>
    <xf numFmtId="2" fontId="0" fillId="0" borderId="7" xfId="58" applyFont="1" applyBorder="1" applyAlignment="1">
      <alignment horizontal="left" vertical="top" wrapText="1"/>
    </xf>
    <xf numFmtId="2" fontId="27" fillId="0" borderId="7" xfId="58" applyBorder="1" applyAlignment="1">
      <alignment horizontal="left" vertical="top" wrapText="1"/>
    </xf>
    <xf numFmtId="3" fontId="17" fillId="36" borderId="7" xfId="49" applyAlignment="1">
      <alignment horizontal="left" vertical="top" wrapText="1" indent="1"/>
      <protection locked="0"/>
    </xf>
    <xf numFmtId="0" fontId="17" fillId="36" borderId="7" xfId="60">
      <alignment horizontal="left" vertical="center" wrapText="1" indent="1"/>
      <protection locked="0"/>
    </xf>
    <xf numFmtId="0" fontId="0" fillId="0" borderId="0" xfId="0" applyFill="1" applyAlignment="1">
      <alignment horizontal="left" wrapText="1"/>
    </xf>
    <xf numFmtId="0" fontId="0" fillId="0" borderId="0" xfId="0" applyFill="1" applyAlignment="1">
      <alignment horizontal="left" vertical="top" wrapText="1"/>
    </xf>
    <xf numFmtId="2" fontId="27" fillId="0" borderId="12" xfId="58" applyBorder="1" applyAlignment="1">
      <alignment horizontal="left" wrapText="1"/>
    </xf>
    <xf numFmtId="0" fontId="17" fillId="36" borderId="7" xfId="60" applyAlignment="1">
      <alignment horizontal="left" vertical="top" wrapText="1" indent="1"/>
      <protection locked="0"/>
    </xf>
    <xf numFmtId="0" fontId="62" fillId="0" borderId="0" xfId="0" applyFont="1" applyAlignment="1">
      <alignment vertical="top" wrapText="1"/>
    </xf>
    <xf numFmtId="0" fontId="30" fillId="0" borderId="0" xfId="0" applyFont="1" applyBorder="1" applyAlignment="1">
      <alignment horizontal="left" vertical="top" wrapText="1"/>
    </xf>
    <xf numFmtId="0" fontId="30" fillId="0" borderId="43" xfId="0" applyFont="1" applyBorder="1" applyAlignment="1">
      <alignment horizontal="left" vertical="top"/>
    </xf>
    <xf numFmtId="0" fontId="30" fillId="0" borderId="38" xfId="0" applyFont="1" applyBorder="1" applyAlignment="1">
      <alignment horizontal="left" vertical="top" wrapText="1"/>
    </xf>
    <xf numFmtId="0" fontId="30" fillId="0" borderId="0" xfId="0" applyFont="1" applyBorder="1" applyAlignment="1">
      <alignment horizontal="left" vertical="top"/>
    </xf>
    <xf numFmtId="0" fontId="30" fillId="0" borderId="43" xfId="0" applyFont="1" applyBorder="1" applyAlignment="1">
      <alignment horizontal="left" vertical="top" wrapText="1"/>
    </xf>
  </cellXfs>
  <cellStyles count="62">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Checkbox" xfId="52"/>
    <cellStyle name="Currency" xfId="3"/>
    <cellStyle name="Dezimal [0]" xfId="2" builtinId="6" customBuiltin="1"/>
    <cellStyle name="Dropdownfeld" xfId="50"/>
    <cellStyle name="Eingabe" xfId="13" builtinId="20" customBuiltin="1"/>
    <cellStyle name="Eingabefeld Text" xfId="49"/>
    <cellStyle name="Eingabefeld Text 2" xfId="60"/>
    <cellStyle name="Ergebnis" xfId="21" builtinId="25" customBuiltin="1"/>
    <cellStyle name="Erklärender Text" xfId="20" builtinId="53" hidden="1" customBuiltin="1"/>
    <cellStyle name="Frage" xfId="54"/>
    <cellStyle name="Frage ohne Zeilenumbruch" xfId="58"/>
    <cellStyle name="Frage ohne Zeilenumbruch 2" xfId="61"/>
    <cellStyle name="Gut" xfId="10" builtinId="26" customBuiltin="1"/>
    <cellStyle name="Hintergrund" xfId="56"/>
    <cellStyle name="Komma" xfId="1" builtinId="3" hidden="1"/>
    <cellStyle name="Komma" xfId="47" builtinId="3" customBuiltin="1"/>
    <cellStyle name="Link" xfId="22" builtinId="8" customBuiltin="1"/>
    <cellStyle name="Neutral" xfId="12" builtinId="28" customBuiltin="1"/>
    <cellStyle name="Notiz" xfId="19" builtinId="10" customBuiltin="1"/>
    <cellStyle name="Prozent" xfId="57" builtinId="5"/>
    <cellStyle name="Question-Number" xfId="48"/>
    <cellStyle name="Schlecht" xfId="11" builtinId="27" customBuiltin="1"/>
    <cellStyle name="Stadard mit Zeilenumbruch" xfId="51"/>
    <cellStyle name="Standard" xfId="0" builtinId="0" customBuiltin="1"/>
    <cellStyle name="Standard mit Führungslinien" xfId="53"/>
    <cellStyle name="Stil 1" xfId="59"/>
    <cellStyle name="Tabellenüberschrift vertikal" xfId="55"/>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0]" xfId="4" builtinId="7" hidden="1"/>
    <cellStyle name="Warnender Text" xfId="18" builtinId="11" hidden="1" customBuiltin="1"/>
    <cellStyle name="Zelle überprüfen" xfId="17" builtinId="23" hidden="1" customBuiltin="1"/>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F2F2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ustainablefinance.ch/upload/cms/user/2022_SSF_Market_Study_Asset_Managers_Guidelines_Final.pd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361950</xdr:rowOff>
    </xdr:from>
    <xdr:to>
      <xdr:col>1</xdr:col>
      <xdr:colOff>1684651</xdr:colOff>
      <xdr:row>0</xdr:row>
      <xdr:rowOff>1333950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61950"/>
          <a:ext cx="2199001" cy="972000"/>
        </a:xfrm>
        <a:prstGeom prst="rect">
          <a:avLst/>
        </a:prstGeom>
      </xdr:spPr>
    </xdr:pic>
    <xdr:clientData/>
  </xdr:twoCellAnchor>
  <xdr:twoCellAnchor>
    <xdr:from>
      <xdr:col>2</xdr:col>
      <xdr:colOff>251571</xdr:colOff>
      <xdr:row>3</xdr:row>
      <xdr:rowOff>750794</xdr:rowOff>
    </xdr:from>
    <xdr:to>
      <xdr:col>2</xdr:col>
      <xdr:colOff>959223</xdr:colOff>
      <xdr:row>3</xdr:row>
      <xdr:rowOff>986117</xdr:rowOff>
    </xdr:to>
    <xdr:sp macro="" textlink="">
      <xdr:nvSpPr>
        <xdr:cNvPr id="5" name="Rectangle 2">
          <a:hlinkClick xmlns:r="http://schemas.openxmlformats.org/officeDocument/2006/relationships" r:id="rId2"/>
          <a:extLst>
            <a:ext uri="{FF2B5EF4-FFF2-40B4-BE49-F238E27FC236}">
              <a16:creationId xmlns:a16="http://schemas.microsoft.com/office/drawing/2014/main" id="{80B18C89-6E7E-44F8-894D-A448B88B68F0}"/>
            </a:ext>
          </a:extLst>
        </xdr:cNvPr>
        <xdr:cNvSpPr/>
      </xdr:nvSpPr>
      <xdr:spPr>
        <a:xfrm>
          <a:off x="2651871" y="2979644"/>
          <a:ext cx="707652" cy="23532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050"/>
            <a:t>guidelines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neDrive\01%20Vorlagenbauer\01%20Auftr&#228;ge\SSF\1912%20Umfragebogen\1%20Kundendaten\191120%20Check\2019_01_23_Questionnaire_SSF_Market_Survey_AssetMana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mpany information"/>
      <sheetName val="2) Broad SRI policies"/>
      <sheetName val="3) Investment funds"/>
      <sheetName val="4) Mandates and own assets"/>
      <sheetName val="5) Impact investment"/>
      <sheetName val="6) Special topics"/>
      <sheetName val="Data (Hidden)"/>
      <sheetName val="Dropdown-Content (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SSF">
      <a:dk1>
        <a:sysClr val="windowText" lastClr="000000"/>
      </a:dk1>
      <a:lt1>
        <a:sysClr val="window" lastClr="FFFFFF"/>
      </a:lt1>
      <a:dk2>
        <a:srgbClr val="004B69"/>
      </a:dk2>
      <a:lt2>
        <a:srgbClr val="EBEBEB"/>
      </a:lt2>
      <a:accent1>
        <a:srgbClr val="009FD3"/>
      </a:accent1>
      <a:accent2>
        <a:srgbClr val="5287A2"/>
      </a:accent2>
      <a:accent3>
        <a:srgbClr val="84CFEC"/>
      </a:accent3>
      <a:accent4>
        <a:srgbClr val="E30613"/>
      </a:accent4>
      <a:accent5>
        <a:srgbClr val="B70E0C"/>
      </a:accent5>
      <a:accent6>
        <a:srgbClr val="8A1002"/>
      </a:accent6>
      <a:hlink>
        <a:srgbClr val="009FD3"/>
      </a:hlink>
      <a:folHlink>
        <a:srgbClr val="009FD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an.laville@sustainablefinance.ch" TargetMode="External"/><Relationship Id="rId1" Type="http://schemas.openxmlformats.org/officeDocument/2006/relationships/hyperlink" Target="mailto:stefan.faust@sustainablefinance.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fsb-tcfd.org/wp-content/uploads/2019/06/2019-TCFD-Status-Report-FINAL-05311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zoomScaleNormal="100" workbookViewId="0">
      <selection activeCell="D6" sqref="D6:E6"/>
    </sheetView>
  </sheetViews>
  <sheetFormatPr baseColWidth="10" defaultColWidth="11.42578125" defaultRowHeight="15" x14ac:dyDescent="0.25"/>
  <cols>
    <col min="1" max="1" width="10" style="43" customWidth="1"/>
    <col min="2" max="2" width="25.5703125" style="43" customWidth="1"/>
    <col min="3" max="3" width="26.28515625" style="43" customWidth="1"/>
    <col min="4" max="5" width="35.28515625" style="43" customWidth="1"/>
    <col min="6" max="16384" width="11.42578125" style="43"/>
  </cols>
  <sheetData>
    <row r="1" spans="1:6" ht="129" customHeight="1" x14ac:dyDescent="0.25">
      <c r="A1" s="1"/>
      <c r="B1" s="2"/>
      <c r="C1" s="2"/>
      <c r="D1" s="2"/>
      <c r="E1" s="2"/>
      <c r="F1" s="3"/>
    </row>
    <row r="2" spans="1:6" ht="30" customHeight="1" x14ac:dyDescent="0.25">
      <c r="A2" s="4"/>
      <c r="B2" s="371" t="s">
        <v>936</v>
      </c>
      <c r="C2" s="371"/>
      <c r="D2" s="371"/>
      <c r="E2" s="371"/>
      <c r="F2" s="3"/>
    </row>
    <row r="3" spans="1:6" ht="16.5" customHeight="1" x14ac:dyDescent="0.25">
      <c r="A3" s="4"/>
      <c r="B3" s="5"/>
      <c r="C3" s="5"/>
      <c r="D3" s="5"/>
      <c r="E3" s="5"/>
      <c r="F3" s="3"/>
    </row>
    <row r="4" spans="1:6" ht="212.25" customHeight="1" x14ac:dyDescent="0.25">
      <c r="A4" s="4"/>
      <c r="B4" s="372" t="s">
        <v>1045</v>
      </c>
      <c r="C4" s="372"/>
      <c r="D4" s="372"/>
      <c r="E4" s="372"/>
      <c r="F4" s="3"/>
    </row>
    <row r="5" spans="1:6" ht="16.5" customHeight="1" x14ac:dyDescent="0.25">
      <c r="A5" s="4"/>
      <c r="B5" s="6"/>
      <c r="C5" s="6"/>
      <c r="D5" s="6"/>
      <c r="E5" s="6"/>
      <c r="F5" s="3"/>
    </row>
    <row r="6" spans="1:6" ht="25.5" customHeight="1" x14ac:dyDescent="0.25">
      <c r="A6" s="7" t="s">
        <v>33</v>
      </c>
      <c r="B6" s="360" t="s">
        <v>304</v>
      </c>
      <c r="C6" s="359"/>
      <c r="D6" s="364"/>
      <c r="E6" s="364"/>
      <c r="F6" s="3"/>
    </row>
    <row r="7" spans="1:6" ht="25.5" customHeight="1" x14ac:dyDescent="0.25">
      <c r="A7" s="7" t="s">
        <v>34</v>
      </c>
      <c r="B7" s="359" t="s">
        <v>0</v>
      </c>
      <c r="C7" s="359"/>
      <c r="D7" s="364"/>
      <c r="E7" s="364"/>
      <c r="F7" s="3"/>
    </row>
    <row r="8" spans="1:6" ht="25.5" customHeight="1" x14ac:dyDescent="0.25">
      <c r="A8" s="7" t="s">
        <v>35</v>
      </c>
      <c r="B8" s="359" t="s">
        <v>1</v>
      </c>
      <c r="C8" s="359"/>
      <c r="D8" s="370"/>
      <c r="E8" s="370"/>
      <c r="F8" s="3"/>
    </row>
    <row r="9" spans="1:6" ht="25.5" customHeight="1" x14ac:dyDescent="0.25">
      <c r="A9" s="7" t="s">
        <v>36</v>
      </c>
      <c r="B9" s="359" t="s">
        <v>2</v>
      </c>
      <c r="C9" s="359"/>
      <c r="D9" s="364"/>
      <c r="E9" s="364"/>
      <c r="F9" s="3"/>
    </row>
    <row r="10" spans="1:6" ht="25.5" customHeight="1" x14ac:dyDescent="0.25">
      <c r="A10" s="7" t="s">
        <v>37</v>
      </c>
      <c r="B10" s="362" t="s">
        <v>1049</v>
      </c>
      <c r="C10" s="363"/>
      <c r="D10" s="364"/>
      <c r="E10" s="364"/>
      <c r="F10" s="3"/>
    </row>
    <row r="11" spans="1:6" ht="25.5" customHeight="1" x14ac:dyDescent="0.25">
      <c r="A11" s="7" t="s">
        <v>38</v>
      </c>
      <c r="B11" s="365" t="s">
        <v>258</v>
      </c>
      <c r="C11" s="366"/>
      <c r="D11" s="367"/>
      <c r="E11" s="367"/>
      <c r="F11" s="3"/>
    </row>
    <row r="12" spans="1:6" ht="25.5" customHeight="1" x14ac:dyDescent="0.25">
      <c r="A12" s="7"/>
      <c r="B12" s="76" t="s">
        <v>262</v>
      </c>
      <c r="C12" s="77"/>
      <c r="D12" s="364"/>
      <c r="E12" s="364"/>
      <c r="F12" s="3"/>
    </row>
    <row r="13" spans="1:6" ht="25.5" customHeight="1" x14ac:dyDescent="0.2">
      <c r="A13" s="7"/>
      <c r="B13" s="368"/>
      <c r="C13" s="368"/>
      <c r="D13" s="369"/>
      <c r="E13" s="369"/>
      <c r="F13" s="3"/>
    </row>
    <row r="14" spans="1:6" ht="25.5" customHeight="1" x14ac:dyDescent="0.25">
      <c r="A14" s="7" t="s">
        <v>39</v>
      </c>
      <c r="B14" s="355" t="s">
        <v>937</v>
      </c>
      <c r="C14" s="355"/>
      <c r="D14" s="355"/>
      <c r="E14" s="141"/>
      <c r="F14" s="3"/>
    </row>
    <row r="15" spans="1:6" ht="25.5" customHeight="1" x14ac:dyDescent="0.25">
      <c r="A15" s="7" t="s">
        <v>40</v>
      </c>
      <c r="B15" s="356" t="s">
        <v>938</v>
      </c>
      <c r="C15" s="356"/>
      <c r="D15" s="356"/>
      <c r="E15" s="136"/>
      <c r="F15" s="3"/>
    </row>
    <row r="16" spans="1:6" ht="25.5" customHeight="1" x14ac:dyDescent="0.25">
      <c r="A16" s="7" t="s">
        <v>353</v>
      </c>
      <c r="B16" s="359" t="s">
        <v>3</v>
      </c>
      <c r="C16" s="359"/>
      <c r="D16" s="359"/>
      <c r="E16" s="73"/>
      <c r="F16" s="3"/>
    </row>
    <row r="17" spans="1:6" ht="25.5" customHeight="1" x14ac:dyDescent="0.2">
      <c r="A17" s="7"/>
      <c r="B17" s="21"/>
      <c r="C17" s="21"/>
      <c r="D17" s="21"/>
      <c r="E17" s="21"/>
      <c r="F17" s="3"/>
    </row>
    <row r="18" spans="1:6" ht="25.5" customHeight="1" x14ac:dyDescent="0.25">
      <c r="A18" s="7" t="s">
        <v>41</v>
      </c>
      <c r="B18" s="360" t="s">
        <v>221</v>
      </c>
      <c r="C18" s="359"/>
      <c r="D18" s="359"/>
      <c r="E18" s="22"/>
      <c r="F18" s="3"/>
    </row>
    <row r="19" spans="1:6" ht="16.5" customHeight="1" x14ac:dyDescent="0.25">
      <c r="A19" s="1"/>
      <c r="B19" s="8"/>
      <c r="C19" s="8"/>
      <c r="D19" s="8"/>
      <c r="E19" s="9"/>
      <c r="F19" s="3"/>
    </row>
    <row r="20" spans="1:6" ht="16.5" customHeight="1" x14ac:dyDescent="0.25">
      <c r="A20" s="1"/>
      <c r="B20" s="361" t="s">
        <v>947</v>
      </c>
      <c r="C20" s="361"/>
      <c r="D20" s="361"/>
      <c r="E20" s="361"/>
      <c r="F20" s="3"/>
    </row>
    <row r="21" spans="1:6" ht="16.5" customHeight="1" x14ac:dyDescent="0.25">
      <c r="A21" s="1"/>
      <c r="B21" s="20"/>
      <c r="C21" s="20"/>
      <c r="D21" s="20"/>
      <c r="E21" s="20"/>
      <c r="F21" s="3"/>
    </row>
    <row r="22" spans="1:6" ht="16.5" customHeight="1" x14ac:dyDescent="0.25">
      <c r="A22" s="1"/>
      <c r="B22" s="357" t="s">
        <v>4</v>
      </c>
      <c r="C22" s="357"/>
      <c r="D22" s="357"/>
      <c r="E22" s="357"/>
      <c r="F22" s="3"/>
    </row>
    <row r="23" spans="1:6" ht="16.5" customHeight="1" x14ac:dyDescent="0.25">
      <c r="A23" s="1"/>
      <c r="B23" s="10"/>
      <c r="C23" s="10"/>
      <c r="D23" s="10"/>
      <c r="E23" s="10"/>
      <c r="F23" s="3"/>
    </row>
    <row r="24" spans="1:6" ht="16.5" customHeight="1" x14ac:dyDescent="0.25">
      <c r="A24" s="1"/>
      <c r="B24" s="357" t="s">
        <v>5</v>
      </c>
      <c r="C24" s="357"/>
      <c r="D24" s="357"/>
      <c r="E24" s="357"/>
      <c r="F24" s="11"/>
    </row>
    <row r="25" spans="1:6" ht="16.5" customHeight="1" x14ac:dyDescent="0.25">
      <c r="A25" s="1"/>
      <c r="B25" s="12" t="s">
        <v>1046</v>
      </c>
      <c r="C25" s="327" t="s">
        <v>1047</v>
      </c>
      <c r="D25" s="135" t="s">
        <v>1048</v>
      </c>
      <c r="E25" s="21"/>
      <c r="F25" s="11"/>
    </row>
    <row r="26" spans="1:6" ht="16.5" customHeight="1" x14ac:dyDescent="0.25">
      <c r="A26" s="1"/>
      <c r="B26" s="12" t="s">
        <v>6</v>
      </c>
      <c r="C26" s="12" t="s">
        <v>7</v>
      </c>
      <c r="D26" s="135" t="s">
        <v>8</v>
      </c>
      <c r="E26" s="21"/>
      <c r="F26" s="3"/>
    </row>
    <row r="27" spans="1:6" ht="24" customHeight="1" x14ac:dyDescent="0.25">
      <c r="A27" s="1"/>
      <c r="B27" s="358"/>
      <c r="C27" s="358"/>
      <c r="D27" s="358"/>
      <c r="E27" s="358"/>
      <c r="F27" s="3"/>
    </row>
  </sheetData>
  <sheetProtection sheet="1" objects="1" scenarios="1"/>
  <mergeCells count="25">
    <mergeCell ref="B8:C8"/>
    <mergeCell ref="D8:E8"/>
    <mergeCell ref="B9:C9"/>
    <mergeCell ref="D9:E9"/>
    <mergeCell ref="B2:E2"/>
    <mergeCell ref="B4:E4"/>
    <mergeCell ref="B6:C6"/>
    <mergeCell ref="D6:E6"/>
    <mergeCell ref="B7:C7"/>
    <mergeCell ref="D7:E7"/>
    <mergeCell ref="B10:C10"/>
    <mergeCell ref="D10:E10"/>
    <mergeCell ref="B11:C11"/>
    <mergeCell ref="D11:E11"/>
    <mergeCell ref="B13:C13"/>
    <mergeCell ref="D13:E13"/>
    <mergeCell ref="D12:E12"/>
    <mergeCell ref="B14:D14"/>
    <mergeCell ref="B15:D15"/>
    <mergeCell ref="B24:E24"/>
    <mergeCell ref="B27:E27"/>
    <mergeCell ref="B16:D16"/>
    <mergeCell ref="B18:D18"/>
    <mergeCell ref="B20:E20"/>
    <mergeCell ref="B22:E22"/>
  </mergeCells>
  <dataValidations count="2">
    <dataValidation type="decimal" operator="greaterThanOrEqual" allowBlank="1" showInputMessage="1" showErrorMessage="1" error="Please enter only numbers." sqref="E15">
      <formula1>0</formula1>
    </dataValidation>
    <dataValidation type="decimal" operator="greaterThanOrEqual" allowBlank="1" showInputMessage="1" showErrorMessage="1" error="Please enter numbers only" sqref="E14">
      <formula1>0</formula1>
    </dataValidation>
  </dataValidations>
  <hyperlinks>
    <hyperlink ref="D25" r:id="rId1"/>
    <hyperlink ref="D26" r:id="rId2"/>
  </hyperlinks>
  <pageMargins left="0.7" right="0.7" top="0.78740157499999996" bottom="0.78740157499999996" header="0.3" footer="0.3"/>
  <pageSetup paperSize="9"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'Dropdown-Content (Hidden)'!$B$10:$B$11</xm:f>
          </x14:formula1>
          <xm:sqref>E18</xm:sqref>
        </x14:dataValidation>
        <x14:dataValidation type="list" allowBlank="1" showInputMessage="1" showErrorMessage="1">
          <x14:formula1>
            <xm:f>'Dropdown-Content (Hidden)'!$B$5:$B$7</xm:f>
          </x14:formula1>
          <xm:sqref>D11:E11</xm:sqref>
        </x14:dataValidation>
        <x14:dataValidation type="list" allowBlank="1" showInputMessage="1" showErrorMessage="1">
          <x14:formula1>
            <xm:f>'Dropdown-Content (Hidden)'!$B$14:$B$16</xm:f>
          </x14:formula1>
          <xm:sqref>E16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2"/>
  <sheetViews>
    <sheetView workbookViewId="0"/>
  </sheetViews>
  <sheetFormatPr baseColWidth="10" defaultColWidth="11.42578125" defaultRowHeight="15" x14ac:dyDescent="0.25"/>
  <cols>
    <col min="2" max="2" width="6.7109375" customWidth="1"/>
    <col min="3" max="3" width="5.85546875" style="302" customWidth="1"/>
    <col min="4" max="4" width="10" style="302" customWidth="1"/>
    <col min="5" max="5" width="22.140625" style="301" customWidth="1"/>
    <col min="6" max="6" width="11.42578125" style="301"/>
    <col min="8" max="8" width="16.7109375" customWidth="1"/>
  </cols>
  <sheetData>
    <row r="1" spans="1:8" ht="23.25" x14ac:dyDescent="0.25">
      <c r="A1" s="323" t="s">
        <v>918</v>
      </c>
    </row>
    <row r="3" spans="1:8" s="14" customFormat="1" x14ac:dyDescent="0.25">
      <c r="A3" s="324" t="s">
        <v>134</v>
      </c>
      <c r="B3" s="14" t="s">
        <v>919</v>
      </c>
      <c r="C3" s="14" t="s">
        <v>924</v>
      </c>
      <c r="D3" s="14" t="s">
        <v>925</v>
      </c>
      <c r="E3" s="14" t="s">
        <v>920</v>
      </c>
      <c r="F3" s="47" t="s">
        <v>921</v>
      </c>
      <c r="G3" s="47" t="s">
        <v>922</v>
      </c>
      <c r="H3" s="324" t="s">
        <v>923</v>
      </c>
    </row>
    <row r="4" spans="1:8" x14ac:dyDescent="0.25">
      <c r="A4" s="325">
        <v>1</v>
      </c>
      <c r="B4" t="s">
        <v>926</v>
      </c>
      <c r="C4" s="302">
        <v>1</v>
      </c>
      <c r="D4" s="302" t="s">
        <v>927</v>
      </c>
      <c r="E4" s="303" t="s">
        <v>1034</v>
      </c>
      <c r="F4" s="301" t="s">
        <v>1033</v>
      </c>
      <c r="G4" s="301">
        <v>125</v>
      </c>
      <c r="H4" s="235" t="str">
        <f>_xlfn.CONCAT(B4:G4)</f>
        <v>"(1) ";'3) Investment funds'!BP125</v>
      </c>
    </row>
    <row r="5" spans="1:8" x14ac:dyDescent="0.25">
      <c r="A5" s="325">
        <v>2</v>
      </c>
      <c r="B5" s="302" t="s">
        <v>928</v>
      </c>
      <c r="C5" s="302">
        <v>2</v>
      </c>
      <c r="D5" s="302" t="s">
        <v>927</v>
      </c>
      <c r="E5" s="303" t="s">
        <v>1034</v>
      </c>
      <c r="F5" s="335" t="s">
        <v>1033</v>
      </c>
      <c r="G5" s="335">
        <v>126</v>
      </c>
      <c r="H5" s="235" t="str">
        <f t="shared" ref="H5:H53" si="0">_xlfn.CONCAT(B5:G5)</f>
        <v>", (2) ";'3) Investment funds'!BP126</v>
      </c>
    </row>
    <row r="6" spans="1:8" x14ac:dyDescent="0.25">
      <c r="A6" s="325">
        <v>3</v>
      </c>
      <c r="B6" s="302" t="s">
        <v>928</v>
      </c>
      <c r="C6" s="302">
        <v>3</v>
      </c>
      <c r="D6" s="302" t="s">
        <v>927</v>
      </c>
      <c r="E6" s="303" t="s">
        <v>1034</v>
      </c>
      <c r="F6" s="335" t="s">
        <v>1033</v>
      </c>
      <c r="G6" s="335">
        <v>127</v>
      </c>
      <c r="H6" s="235" t="str">
        <f t="shared" si="0"/>
        <v>", (3) ";'3) Investment funds'!BP127</v>
      </c>
    </row>
    <row r="7" spans="1:8" x14ac:dyDescent="0.25">
      <c r="A7" s="325">
        <v>4</v>
      </c>
      <c r="B7" s="302" t="s">
        <v>928</v>
      </c>
      <c r="C7" s="302">
        <v>4</v>
      </c>
      <c r="D7" s="302" t="s">
        <v>927</v>
      </c>
      <c r="E7" s="303" t="s">
        <v>1034</v>
      </c>
      <c r="F7" s="335" t="s">
        <v>1033</v>
      </c>
      <c r="G7" s="335">
        <v>128</v>
      </c>
      <c r="H7" s="235" t="str">
        <f t="shared" si="0"/>
        <v>", (4) ";'3) Investment funds'!BP128</v>
      </c>
    </row>
    <row r="8" spans="1:8" x14ac:dyDescent="0.25">
      <c r="A8" s="325">
        <v>5</v>
      </c>
      <c r="B8" s="302" t="s">
        <v>928</v>
      </c>
      <c r="C8" s="302">
        <v>5</v>
      </c>
      <c r="D8" s="302" t="s">
        <v>927</v>
      </c>
      <c r="E8" s="303" t="s">
        <v>1034</v>
      </c>
      <c r="F8" s="335" t="s">
        <v>1033</v>
      </c>
      <c r="G8" s="335">
        <v>129</v>
      </c>
      <c r="H8" s="235" t="str">
        <f t="shared" si="0"/>
        <v>", (5) ";'3) Investment funds'!BP129</v>
      </c>
    </row>
    <row r="9" spans="1:8" x14ac:dyDescent="0.25">
      <c r="A9" s="325">
        <v>6</v>
      </c>
      <c r="B9" s="302" t="s">
        <v>928</v>
      </c>
      <c r="C9" s="302">
        <v>6</v>
      </c>
      <c r="D9" s="302" t="s">
        <v>927</v>
      </c>
      <c r="E9" s="303" t="s">
        <v>1034</v>
      </c>
      <c r="F9" s="335" t="s">
        <v>1033</v>
      </c>
      <c r="G9" s="335">
        <v>130</v>
      </c>
      <c r="H9" s="235" t="str">
        <f t="shared" si="0"/>
        <v>", (6) ";'3) Investment funds'!BP130</v>
      </c>
    </row>
    <row r="10" spans="1:8" x14ac:dyDescent="0.25">
      <c r="A10" s="325">
        <v>7</v>
      </c>
      <c r="B10" s="302" t="s">
        <v>928</v>
      </c>
      <c r="C10" s="302">
        <v>7</v>
      </c>
      <c r="D10" s="302" t="s">
        <v>927</v>
      </c>
      <c r="E10" s="303" t="s">
        <v>1034</v>
      </c>
      <c r="F10" s="335" t="s">
        <v>1033</v>
      </c>
      <c r="G10" s="335">
        <v>131</v>
      </c>
      <c r="H10" s="235" t="str">
        <f t="shared" si="0"/>
        <v>", (7) ";'3) Investment funds'!BP131</v>
      </c>
    </row>
    <row r="11" spans="1:8" x14ac:dyDescent="0.25">
      <c r="A11" s="325">
        <v>8</v>
      </c>
      <c r="B11" s="302" t="s">
        <v>928</v>
      </c>
      <c r="C11" s="302">
        <v>8</v>
      </c>
      <c r="D11" s="302" t="s">
        <v>927</v>
      </c>
      <c r="E11" s="303" t="s">
        <v>1034</v>
      </c>
      <c r="F11" s="335" t="s">
        <v>1033</v>
      </c>
      <c r="G11" s="335">
        <v>132</v>
      </c>
      <c r="H11" s="235" t="str">
        <f t="shared" si="0"/>
        <v>", (8) ";'3) Investment funds'!BP132</v>
      </c>
    </row>
    <row r="12" spans="1:8" x14ac:dyDescent="0.25">
      <c r="A12" s="325">
        <v>9</v>
      </c>
      <c r="B12" s="302" t="s">
        <v>928</v>
      </c>
      <c r="C12" s="302">
        <v>9</v>
      </c>
      <c r="D12" s="302" t="s">
        <v>927</v>
      </c>
      <c r="E12" s="303" t="s">
        <v>1034</v>
      </c>
      <c r="F12" s="335" t="s">
        <v>1033</v>
      </c>
      <c r="G12" s="335">
        <v>133</v>
      </c>
      <c r="H12" s="235" t="str">
        <f t="shared" si="0"/>
        <v>", (9) ";'3) Investment funds'!BP133</v>
      </c>
    </row>
    <row r="13" spans="1:8" x14ac:dyDescent="0.25">
      <c r="A13" s="325">
        <v>10</v>
      </c>
      <c r="B13" s="302" t="s">
        <v>928</v>
      </c>
      <c r="C13" s="302">
        <v>10</v>
      </c>
      <c r="D13" s="302" t="s">
        <v>927</v>
      </c>
      <c r="E13" s="303" t="s">
        <v>1034</v>
      </c>
      <c r="F13" s="335" t="s">
        <v>1033</v>
      </c>
      <c r="G13" s="335">
        <v>134</v>
      </c>
      <c r="H13" s="235" t="str">
        <f t="shared" si="0"/>
        <v>", (10) ";'3) Investment funds'!BP134</v>
      </c>
    </row>
    <row r="14" spans="1:8" x14ac:dyDescent="0.25">
      <c r="A14" s="325">
        <v>11</v>
      </c>
      <c r="B14" s="302" t="s">
        <v>928</v>
      </c>
      <c r="C14" s="302">
        <v>11</v>
      </c>
      <c r="D14" s="302" t="s">
        <v>927</v>
      </c>
      <c r="E14" s="303" t="s">
        <v>1034</v>
      </c>
      <c r="F14" s="335" t="s">
        <v>1033</v>
      </c>
      <c r="G14" s="335">
        <v>135</v>
      </c>
      <c r="H14" s="235" t="str">
        <f t="shared" si="0"/>
        <v>", (11) ";'3) Investment funds'!BP135</v>
      </c>
    </row>
    <row r="15" spans="1:8" x14ac:dyDescent="0.25">
      <c r="A15" s="325">
        <v>12</v>
      </c>
      <c r="B15" s="302" t="s">
        <v>928</v>
      </c>
      <c r="C15" s="302">
        <v>12</v>
      </c>
      <c r="D15" s="302" t="s">
        <v>927</v>
      </c>
      <c r="E15" s="303" t="s">
        <v>1034</v>
      </c>
      <c r="F15" s="335" t="s">
        <v>1033</v>
      </c>
      <c r="G15" s="335">
        <v>136</v>
      </c>
      <c r="H15" s="235" t="str">
        <f t="shared" si="0"/>
        <v>", (12) ";'3) Investment funds'!BP136</v>
      </c>
    </row>
    <row r="16" spans="1:8" x14ac:dyDescent="0.25">
      <c r="A16" s="325">
        <v>13</v>
      </c>
      <c r="B16" s="302" t="s">
        <v>928</v>
      </c>
      <c r="C16" s="302">
        <v>13</v>
      </c>
      <c r="D16" s="302" t="s">
        <v>927</v>
      </c>
      <c r="E16" s="303" t="s">
        <v>1034</v>
      </c>
      <c r="F16" s="335" t="s">
        <v>1033</v>
      </c>
      <c r="G16" s="335">
        <v>137</v>
      </c>
      <c r="H16" s="235" t="str">
        <f t="shared" si="0"/>
        <v>", (13) ";'3) Investment funds'!BP137</v>
      </c>
    </row>
    <row r="17" spans="1:8" x14ac:dyDescent="0.25">
      <c r="A17" s="325">
        <v>14</v>
      </c>
      <c r="B17" s="302" t="s">
        <v>928</v>
      </c>
      <c r="C17" s="302">
        <v>14</v>
      </c>
      <c r="D17" s="302" t="s">
        <v>927</v>
      </c>
      <c r="E17" s="303" t="s">
        <v>1034</v>
      </c>
      <c r="F17" s="335" t="s">
        <v>1033</v>
      </c>
      <c r="G17" s="335">
        <v>138</v>
      </c>
      <c r="H17" s="235" t="str">
        <f t="shared" si="0"/>
        <v>", (14) ";'3) Investment funds'!BP138</v>
      </c>
    </row>
    <row r="18" spans="1:8" x14ac:dyDescent="0.25">
      <c r="A18" s="325">
        <v>15</v>
      </c>
      <c r="B18" s="302" t="s">
        <v>928</v>
      </c>
      <c r="C18" s="302">
        <v>15</v>
      </c>
      <c r="D18" s="302" t="s">
        <v>927</v>
      </c>
      <c r="E18" s="303" t="s">
        <v>1034</v>
      </c>
      <c r="F18" s="335" t="s">
        <v>1033</v>
      </c>
      <c r="G18" s="335">
        <v>139</v>
      </c>
      <c r="H18" s="235" t="str">
        <f t="shared" si="0"/>
        <v>", (15) ";'3) Investment funds'!BP139</v>
      </c>
    </row>
    <row r="19" spans="1:8" x14ac:dyDescent="0.25">
      <c r="A19" s="325">
        <v>16</v>
      </c>
      <c r="B19" s="302" t="s">
        <v>928</v>
      </c>
      <c r="C19" s="302">
        <v>16</v>
      </c>
      <c r="D19" s="302" t="s">
        <v>927</v>
      </c>
      <c r="E19" s="303" t="s">
        <v>1034</v>
      </c>
      <c r="F19" s="335" t="s">
        <v>1033</v>
      </c>
      <c r="G19" s="335">
        <v>140</v>
      </c>
      <c r="H19" s="235" t="str">
        <f t="shared" si="0"/>
        <v>", (16) ";'3) Investment funds'!BP140</v>
      </c>
    </row>
    <row r="20" spans="1:8" x14ac:dyDescent="0.25">
      <c r="A20" s="325">
        <v>17</v>
      </c>
      <c r="B20" s="302" t="s">
        <v>928</v>
      </c>
      <c r="C20" s="302">
        <v>17</v>
      </c>
      <c r="D20" s="302" t="s">
        <v>927</v>
      </c>
      <c r="E20" s="303" t="s">
        <v>1034</v>
      </c>
      <c r="F20" s="335" t="s">
        <v>1033</v>
      </c>
      <c r="G20" s="335">
        <v>141</v>
      </c>
      <c r="H20" s="235" t="str">
        <f t="shared" si="0"/>
        <v>", (17) ";'3) Investment funds'!BP141</v>
      </c>
    </row>
    <row r="21" spans="1:8" x14ac:dyDescent="0.25">
      <c r="A21" s="325">
        <v>18</v>
      </c>
      <c r="B21" s="302" t="s">
        <v>928</v>
      </c>
      <c r="C21" s="302">
        <v>18</v>
      </c>
      <c r="D21" s="302" t="s">
        <v>927</v>
      </c>
      <c r="E21" s="303" t="s">
        <v>1034</v>
      </c>
      <c r="F21" s="335" t="s">
        <v>1033</v>
      </c>
      <c r="G21" s="335">
        <v>142</v>
      </c>
      <c r="H21" s="235" t="str">
        <f t="shared" si="0"/>
        <v>", (18) ";'3) Investment funds'!BP142</v>
      </c>
    </row>
    <row r="22" spans="1:8" x14ac:dyDescent="0.25">
      <c r="A22" s="325">
        <v>19</v>
      </c>
      <c r="B22" s="302" t="s">
        <v>928</v>
      </c>
      <c r="C22" s="302">
        <v>19</v>
      </c>
      <c r="D22" s="302" t="s">
        <v>927</v>
      </c>
      <c r="E22" s="303" t="s">
        <v>1034</v>
      </c>
      <c r="F22" s="335" t="s">
        <v>1033</v>
      </c>
      <c r="G22" s="335">
        <v>143</v>
      </c>
      <c r="H22" s="235" t="str">
        <f t="shared" si="0"/>
        <v>", (19) ";'3) Investment funds'!BP143</v>
      </c>
    </row>
    <row r="23" spans="1:8" x14ac:dyDescent="0.25">
      <c r="A23" s="325">
        <v>20</v>
      </c>
      <c r="B23" s="302" t="s">
        <v>928</v>
      </c>
      <c r="C23" s="302">
        <v>20</v>
      </c>
      <c r="D23" s="302" t="s">
        <v>927</v>
      </c>
      <c r="E23" s="303" t="s">
        <v>1034</v>
      </c>
      <c r="F23" s="335" t="s">
        <v>1033</v>
      </c>
      <c r="G23" s="335">
        <v>144</v>
      </c>
      <c r="H23" s="235" t="str">
        <f t="shared" si="0"/>
        <v>", (20) ";'3) Investment funds'!BP144</v>
      </c>
    </row>
    <row r="24" spans="1:8" x14ac:dyDescent="0.25">
      <c r="A24" s="325">
        <v>21</v>
      </c>
      <c r="B24" s="302" t="s">
        <v>928</v>
      </c>
      <c r="C24" s="302">
        <v>21</v>
      </c>
      <c r="D24" s="302" t="s">
        <v>927</v>
      </c>
      <c r="E24" s="303" t="s">
        <v>1034</v>
      </c>
      <c r="F24" s="335" t="s">
        <v>1033</v>
      </c>
      <c r="G24" s="335">
        <v>145</v>
      </c>
      <c r="H24" s="235" t="str">
        <f t="shared" si="0"/>
        <v>", (21) ";'3) Investment funds'!BP145</v>
      </c>
    </row>
    <row r="25" spans="1:8" x14ac:dyDescent="0.25">
      <c r="A25" s="325">
        <v>22</v>
      </c>
      <c r="B25" s="302" t="s">
        <v>928</v>
      </c>
      <c r="C25" s="302">
        <v>22</v>
      </c>
      <c r="D25" s="302" t="s">
        <v>927</v>
      </c>
      <c r="E25" s="303" t="s">
        <v>1034</v>
      </c>
      <c r="F25" s="335" t="s">
        <v>1033</v>
      </c>
      <c r="G25" s="335">
        <v>146</v>
      </c>
      <c r="H25" s="235" t="str">
        <f t="shared" si="0"/>
        <v>", (22) ";'3) Investment funds'!BP146</v>
      </c>
    </row>
    <row r="26" spans="1:8" x14ac:dyDescent="0.25">
      <c r="A26" s="325">
        <v>23</v>
      </c>
      <c r="B26" s="302" t="s">
        <v>928</v>
      </c>
      <c r="C26" s="302">
        <v>23</v>
      </c>
      <c r="D26" s="302" t="s">
        <v>927</v>
      </c>
      <c r="E26" s="303" t="s">
        <v>1034</v>
      </c>
      <c r="F26" s="335" t="s">
        <v>1033</v>
      </c>
      <c r="G26" s="335">
        <v>147</v>
      </c>
      <c r="H26" s="235" t="str">
        <f t="shared" si="0"/>
        <v>", (23) ";'3) Investment funds'!BP147</v>
      </c>
    </row>
    <row r="27" spans="1:8" x14ac:dyDescent="0.25">
      <c r="A27" s="325">
        <v>24</v>
      </c>
      <c r="B27" s="302" t="s">
        <v>928</v>
      </c>
      <c r="C27" s="302">
        <v>24</v>
      </c>
      <c r="D27" s="302" t="s">
        <v>927</v>
      </c>
      <c r="E27" s="303" t="s">
        <v>1034</v>
      </c>
      <c r="F27" s="335" t="s">
        <v>1033</v>
      </c>
      <c r="G27" s="335">
        <v>148</v>
      </c>
      <c r="H27" s="235" t="str">
        <f t="shared" si="0"/>
        <v>", (24) ";'3) Investment funds'!BP148</v>
      </c>
    </row>
    <row r="28" spans="1:8" x14ac:dyDescent="0.25">
      <c r="A28" s="325">
        <v>25</v>
      </c>
      <c r="B28" s="302" t="s">
        <v>928</v>
      </c>
      <c r="C28" s="302">
        <v>25</v>
      </c>
      <c r="D28" s="302" t="s">
        <v>927</v>
      </c>
      <c r="E28" s="303" t="s">
        <v>1034</v>
      </c>
      <c r="F28" s="335" t="s">
        <v>1033</v>
      </c>
      <c r="G28" s="335">
        <v>149</v>
      </c>
      <c r="H28" s="235" t="str">
        <f t="shared" si="0"/>
        <v>", (25) ";'3) Investment funds'!BP149</v>
      </c>
    </row>
    <row r="29" spans="1:8" x14ac:dyDescent="0.25">
      <c r="A29" s="325">
        <v>26</v>
      </c>
      <c r="B29" s="302" t="s">
        <v>928</v>
      </c>
      <c r="C29" s="302">
        <v>26</v>
      </c>
      <c r="D29" s="302" t="s">
        <v>927</v>
      </c>
      <c r="E29" s="303" t="s">
        <v>1034</v>
      </c>
      <c r="F29" s="335" t="s">
        <v>1033</v>
      </c>
      <c r="G29" s="335">
        <v>150</v>
      </c>
      <c r="H29" s="235" t="str">
        <f t="shared" si="0"/>
        <v>", (26) ";'3) Investment funds'!BP150</v>
      </c>
    </row>
    <row r="30" spans="1:8" x14ac:dyDescent="0.25">
      <c r="A30" s="325">
        <v>27</v>
      </c>
      <c r="B30" s="302" t="s">
        <v>928</v>
      </c>
      <c r="C30" s="302">
        <v>27</v>
      </c>
      <c r="D30" s="302" t="s">
        <v>927</v>
      </c>
      <c r="E30" s="303" t="s">
        <v>1034</v>
      </c>
      <c r="F30" s="335" t="s">
        <v>1033</v>
      </c>
      <c r="G30" s="335">
        <v>151</v>
      </c>
      <c r="H30" s="235" t="str">
        <f t="shared" si="0"/>
        <v>", (27) ";'3) Investment funds'!BP151</v>
      </c>
    </row>
    <row r="31" spans="1:8" x14ac:dyDescent="0.25">
      <c r="A31" s="325">
        <v>28</v>
      </c>
      <c r="B31" s="302" t="s">
        <v>928</v>
      </c>
      <c r="C31" s="302">
        <v>28</v>
      </c>
      <c r="D31" s="302" t="s">
        <v>927</v>
      </c>
      <c r="E31" s="303" t="s">
        <v>1034</v>
      </c>
      <c r="F31" s="335" t="s">
        <v>1033</v>
      </c>
      <c r="G31" s="335">
        <v>152</v>
      </c>
      <c r="H31" s="235" t="str">
        <f t="shared" si="0"/>
        <v>", (28) ";'3) Investment funds'!BP152</v>
      </c>
    </row>
    <row r="32" spans="1:8" x14ac:dyDescent="0.25">
      <c r="A32" s="325">
        <v>29</v>
      </c>
      <c r="B32" s="302" t="s">
        <v>928</v>
      </c>
      <c r="C32" s="302">
        <v>29</v>
      </c>
      <c r="D32" s="302" t="s">
        <v>927</v>
      </c>
      <c r="E32" s="303" t="s">
        <v>1034</v>
      </c>
      <c r="F32" s="335" t="s">
        <v>1033</v>
      </c>
      <c r="G32" s="335">
        <v>153</v>
      </c>
      <c r="H32" s="235" t="str">
        <f t="shared" si="0"/>
        <v>", (29) ";'3) Investment funds'!BP153</v>
      </c>
    </row>
    <row r="33" spans="1:8" x14ac:dyDescent="0.25">
      <c r="A33" s="325">
        <v>30</v>
      </c>
      <c r="B33" s="302" t="s">
        <v>928</v>
      </c>
      <c r="C33" s="302">
        <v>30</v>
      </c>
      <c r="D33" s="302" t="s">
        <v>927</v>
      </c>
      <c r="E33" s="303" t="s">
        <v>1034</v>
      </c>
      <c r="F33" s="335" t="s">
        <v>1033</v>
      </c>
      <c r="G33" s="335">
        <v>154</v>
      </c>
      <c r="H33" s="235" t="str">
        <f t="shared" si="0"/>
        <v>", (30) ";'3) Investment funds'!BP154</v>
      </c>
    </row>
    <row r="34" spans="1:8" x14ac:dyDescent="0.25">
      <c r="A34" s="325">
        <v>31</v>
      </c>
      <c r="B34" s="302" t="s">
        <v>928</v>
      </c>
      <c r="C34" s="302">
        <v>31</v>
      </c>
      <c r="D34" s="302" t="s">
        <v>927</v>
      </c>
      <c r="E34" s="303" t="s">
        <v>1034</v>
      </c>
      <c r="F34" s="335" t="s">
        <v>1033</v>
      </c>
      <c r="G34" s="335">
        <v>155</v>
      </c>
      <c r="H34" s="235" t="str">
        <f t="shared" si="0"/>
        <v>", (31) ";'3) Investment funds'!BP155</v>
      </c>
    </row>
    <row r="35" spans="1:8" x14ac:dyDescent="0.25">
      <c r="A35" s="325">
        <v>32</v>
      </c>
      <c r="B35" s="302" t="s">
        <v>928</v>
      </c>
      <c r="C35" s="302">
        <v>32</v>
      </c>
      <c r="D35" s="302" t="s">
        <v>927</v>
      </c>
      <c r="E35" s="303" t="s">
        <v>1034</v>
      </c>
      <c r="F35" s="335" t="s">
        <v>1033</v>
      </c>
      <c r="G35" s="335">
        <v>156</v>
      </c>
      <c r="H35" s="235" t="str">
        <f t="shared" si="0"/>
        <v>", (32) ";'3) Investment funds'!BP156</v>
      </c>
    </row>
    <row r="36" spans="1:8" x14ac:dyDescent="0.25">
      <c r="A36" s="325">
        <v>33</v>
      </c>
      <c r="B36" s="302" t="s">
        <v>928</v>
      </c>
      <c r="C36" s="302">
        <v>33</v>
      </c>
      <c r="D36" s="302" t="s">
        <v>927</v>
      </c>
      <c r="E36" s="303" t="s">
        <v>1034</v>
      </c>
      <c r="F36" s="335" t="s">
        <v>1033</v>
      </c>
      <c r="G36" s="335">
        <v>157</v>
      </c>
      <c r="H36" s="235" t="str">
        <f t="shared" si="0"/>
        <v>", (33) ";'3) Investment funds'!BP157</v>
      </c>
    </row>
    <row r="37" spans="1:8" x14ac:dyDescent="0.25">
      <c r="A37" s="325">
        <v>34</v>
      </c>
      <c r="B37" s="302" t="s">
        <v>928</v>
      </c>
      <c r="C37" s="302">
        <v>34</v>
      </c>
      <c r="D37" s="302" t="s">
        <v>927</v>
      </c>
      <c r="E37" s="303" t="s">
        <v>1034</v>
      </c>
      <c r="F37" s="335" t="s">
        <v>1033</v>
      </c>
      <c r="G37" s="335">
        <v>158</v>
      </c>
      <c r="H37" s="235" t="str">
        <f t="shared" si="0"/>
        <v>", (34) ";'3) Investment funds'!BP158</v>
      </c>
    </row>
    <row r="38" spans="1:8" x14ac:dyDescent="0.25">
      <c r="A38" s="325">
        <v>35</v>
      </c>
      <c r="B38" s="302" t="s">
        <v>928</v>
      </c>
      <c r="C38" s="302">
        <v>35</v>
      </c>
      <c r="D38" s="302" t="s">
        <v>927</v>
      </c>
      <c r="E38" s="303" t="s">
        <v>1034</v>
      </c>
      <c r="F38" s="335" t="s">
        <v>1033</v>
      </c>
      <c r="G38" s="335">
        <v>159</v>
      </c>
      <c r="H38" s="235" t="str">
        <f t="shared" si="0"/>
        <v>", (35) ";'3) Investment funds'!BP159</v>
      </c>
    </row>
    <row r="39" spans="1:8" x14ac:dyDescent="0.25">
      <c r="A39" s="325">
        <v>36</v>
      </c>
      <c r="B39" s="302" t="s">
        <v>928</v>
      </c>
      <c r="C39" s="302">
        <v>36</v>
      </c>
      <c r="D39" s="302" t="s">
        <v>927</v>
      </c>
      <c r="E39" s="303" t="s">
        <v>1034</v>
      </c>
      <c r="F39" s="335" t="s">
        <v>1033</v>
      </c>
      <c r="G39" s="335">
        <v>160</v>
      </c>
      <c r="H39" s="235" t="str">
        <f t="shared" si="0"/>
        <v>", (36) ";'3) Investment funds'!BP160</v>
      </c>
    </row>
    <row r="40" spans="1:8" x14ac:dyDescent="0.25">
      <c r="A40" s="325">
        <v>37</v>
      </c>
      <c r="B40" s="302" t="s">
        <v>928</v>
      </c>
      <c r="C40" s="302">
        <v>37</v>
      </c>
      <c r="D40" s="302" t="s">
        <v>927</v>
      </c>
      <c r="E40" s="303" t="s">
        <v>1034</v>
      </c>
      <c r="F40" s="335" t="s">
        <v>1033</v>
      </c>
      <c r="G40" s="335">
        <v>161</v>
      </c>
      <c r="H40" s="235" t="str">
        <f t="shared" si="0"/>
        <v>", (37) ";'3) Investment funds'!BP161</v>
      </c>
    </row>
    <row r="41" spans="1:8" x14ac:dyDescent="0.25">
      <c r="A41" s="325">
        <v>38</v>
      </c>
      <c r="B41" s="302" t="s">
        <v>928</v>
      </c>
      <c r="C41" s="302">
        <v>38</v>
      </c>
      <c r="D41" s="302" t="s">
        <v>927</v>
      </c>
      <c r="E41" s="303" t="s">
        <v>1034</v>
      </c>
      <c r="F41" s="335" t="s">
        <v>1033</v>
      </c>
      <c r="G41" s="335">
        <v>162</v>
      </c>
      <c r="H41" s="235" t="str">
        <f t="shared" si="0"/>
        <v>", (38) ";'3) Investment funds'!BP162</v>
      </c>
    </row>
    <row r="42" spans="1:8" x14ac:dyDescent="0.25">
      <c r="A42" s="325">
        <v>39</v>
      </c>
      <c r="B42" s="302" t="s">
        <v>928</v>
      </c>
      <c r="C42" s="302">
        <v>39</v>
      </c>
      <c r="D42" s="302" t="s">
        <v>927</v>
      </c>
      <c r="E42" s="303" t="s">
        <v>1034</v>
      </c>
      <c r="F42" s="335" t="s">
        <v>1033</v>
      </c>
      <c r="G42" s="335">
        <v>163</v>
      </c>
      <c r="H42" s="235" t="str">
        <f t="shared" si="0"/>
        <v>", (39) ";'3) Investment funds'!BP163</v>
      </c>
    </row>
    <row r="43" spans="1:8" x14ac:dyDescent="0.25">
      <c r="A43" s="325">
        <v>40</v>
      </c>
      <c r="B43" s="302" t="s">
        <v>928</v>
      </c>
      <c r="C43" s="302">
        <v>40</v>
      </c>
      <c r="D43" s="302" t="s">
        <v>927</v>
      </c>
      <c r="E43" s="303" t="s">
        <v>1034</v>
      </c>
      <c r="F43" s="335" t="s">
        <v>1033</v>
      </c>
      <c r="G43" s="335">
        <v>164</v>
      </c>
      <c r="H43" s="235" t="str">
        <f t="shared" si="0"/>
        <v>", (40) ";'3) Investment funds'!BP164</v>
      </c>
    </row>
    <row r="44" spans="1:8" x14ac:dyDescent="0.25">
      <c r="A44" s="325">
        <v>41</v>
      </c>
      <c r="B44" s="302" t="s">
        <v>928</v>
      </c>
      <c r="C44" s="302">
        <v>41</v>
      </c>
      <c r="D44" s="302" t="s">
        <v>927</v>
      </c>
      <c r="E44" s="303" t="s">
        <v>1034</v>
      </c>
      <c r="F44" s="335" t="s">
        <v>1033</v>
      </c>
      <c r="G44" s="335">
        <v>165</v>
      </c>
      <c r="H44" s="235" t="str">
        <f t="shared" si="0"/>
        <v>", (41) ";'3) Investment funds'!BP165</v>
      </c>
    </row>
    <row r="45" spans="1:8" x14ac:dyDescent="0.25">
      <c r="A45" s="325">
        <v>42</v>
      </c>
      <c r="B45" s="302" t="s">
        <v>928</v>
      </c>
      <c r="C45" s="302">
        <v>42</v>
      </c>
      <c r="D45" s="302" t="s">
        <v>927</v>
      </c>
      <c r="E45" s="303" t="s">
        <v>1034</v>
      </c>
      <c r="F45" s="335" t="s">
        <v>1033</v>
      </c>
      <c r="G45" s="335">
        <v>166</v>
      </c>
      <c r="H45" s="235" t="str">
        <f t="shared" si="0"/>
        <v>", (42) ";'3) Investment funds'!BP166</v>
      </c>
    </row>
    <row r="46" spans="1:8" x14ac:dyDescent="0.25">
      <c r="A46" s="325">
        <v>43</v>
      </c>
      <c r="B46" s="302" t="s">
        <v>928</v>
      </c>
      <c r="C46" s="302">
        <v>43</v>
      </c>
      <c r="D46" s="302" t="s">
        <v>927</v>
      </c>
      <c r="E46" s="303" t="s">
        <v>1034</v>
      </c>
      <c r="F46" s="335" t="s">
        <v>1033</v>
      </c>
      <c r="G46" s="335">
        <v>167</v>
      </c>
      <c r="H46" s="235" t="str">
        <f t="shared" si="0"/>
        <v>", (43) ";'3) Investment funds'!BP167</v>
      </c>
    </row>
    <row r="47" spans="1:8" x14ac:dyDescent="0.25">
      <c r="A47" s="325">
        <v>44</v>
      </c>
      <c r="B47" s="302" t="s">
        <v>928</v>
      </c>
      <c r="C47" s="302">
        <v>44</v>
      </c>
      <c r="D47" s="302" t="s">
        <v>927</v>
      </c>
      <c r="E47" s="303" t="s">
        <v>1034</v>
      </c>
      <c r="F47" s="335" t="s">
        <v>1033</v>
      </c>
      <c r="G47" s="335">
        <v>168</v>
      </c>
      <c r="H47" s="235" t="str">
        <f t="shared" si="0"/>
        <v>", (44) ";'3) Investment funds'!BP168</v>
      </c>
    </row>
    <row r="48" spans="1:8" x14ac:dyDescent="0.25">
      <c r="A48" s="325">
        <v>45</v>
      </c>
      <c r="B48" s="302" t="s">
        <v>928</v>
      </c>
      <c r="C48" s="302">
        <v>45</v>
      </c>
      <c r="D48" s="302" t="s">
        <v>927</v>
      </c>
      <c r="E48" s="303" t="s">
        <v>1034</v>
      </c>
      <c r="F48" s="335" t="s">
        <v>1033</v>
      </c>
      <c r="G48" s="335">
        <v>169</v>
      </c>
      <c r="H48" s="235" t="str">
        <f t="shared" si="0"/>
        <v>", (45) ";'3) Investment funds'!BP169</v>
      </c>
    </row>
    <row r="49" spans="1:8" x14ac:dyDescent="0.25">
      <c r="A49" s="325">
        <v>46</v>
      </c>
      <c r="B49" s="302" t="s">
        <v>928</v>
      </c>
      <c r="C49" s="302">
        <v>46</v>
      </c>
      <c r="D49" s="302" t="s">
        <v>927</v>
      </c>
      <c r="E49" s="303" t="s">
        <v>1034</v>
      </c>
      <c r="F49" s="335" t="s">
        <v>1033</v>
      </c>
      <c r="G49" s="335">
        <v>170</v>
      </c>
      <c r="H49" s="235" t="str">
        <f t="shared" si="0"/>
        <v>", (46) ";'3) Investment funds'!BP170</v>
      </c>
    </row>
    <row r="50" spans="1:8" x14ac:dyDescent="0.25">
      <c r="A50" s="325">
        <v>47</v>
      </c>
      <c r="B50" s="302" t="s">
        <v>928</v>
      </c>
      <c r="C50" s="302">
        <v>47</v>
      </c>
      <c r="D50" s="302" t="s">
        <v>927</v>
      </c>
      <c r="E50" s="303" t="s">
        <v>1034</v>
      </c>
      <c r="F50" s="335" t="s">
        <v>1033</v>
      </c>
      <c r="G50" s="335">
        <v>171</v>
      </c>
      <c r="H50" s="235" t="str">
        <f t="shared" si="0"/>
        <v>", (47) ";'3) Investment funds'!BP171</v>
      </c>
    </row>
    <row r="51" spans="1:8" x14ac:dyDescent="0.25">
      <c r="A51" s="325">
        <v>48</v>
      </c>
      <c r="B51" s="302" t="s">
        <v>928</v>
      </c>
      <c r="C51" s="302">
        <v>48</v>
      </c>
      <c r="D51" s="302" t="s">
        <v>927</v>
      </c>
      <c r="E51" s="303" t="s">
        <v>1034</v>
      </c>
      <c r="F51" s="335" t="s">
        <v>1033</v>
      </c>
      <c r="G51" s="335">
        <v>172</v>
      </c>
      <c r="H51" s="235" t="str">
        <f t="shared" si="0"/>
        <v>", (48) ";'3) Investment funds'!BP172</v>
      </c>
    </row>
    <row r="52" spans="1:8" x14ac:dyDescent="0.25">
      <c r="A52" s="325">
        <v>49</v>
      </c>
      <c r="B52" s="302" t="s">
        <v>928</v>
      </c>
      <c r="C52" s="302">
        <v>49</v>
      </c>
      <c r="D52" s="302" t="s">
        <v>927</v>
      </c>
      <c r="E52" s="303" t="s">
        <v>1034</v>
      </c>
      <c r="F52" s="335" t="s">
        <v>1033</v>
      </c>
      <c r="G52" s="335">
        <v>173</v>
      </c>
      <c r="H52" s="235" t="str">
        <f t="shared" si="0"/>
        <v>", (49) ";'3) Investment funds'!BP173</v>
      </c>
    </row>
    <row r="53" spans="1:8" x14ac:dyDescent="0.25">
      <c r="A53" s="325">
        <v>50</v>
      </c>
      <c r="B53" s="302" t="s">
        <v>928</v>
      </c>
      <c r="C53" s="302">
        <v>50</v>
      </c>
      <c r="D53" s="302" t="s">
        <v>927</v>
      </c>
      <c r="E53" s="303" t="s">
        <v>1034</v>
      </c>
      <c r="F53" s="335" t="s">
        <v>1033</v>
      </c>
      <c r="G53" s="335">
        <v>174</v>
      </c>
      <c r="H53" s="235" t="str">
        <f t="shared" si="0"/>
        <v>", (50) ";'3) Investment funds'!BP174</v>
      </c>
    </row>
    <row r="54" spans="1:8" s="302" customFormat="1" x14ac:dyDescent="0.25">
      <c r="A54" s="325">
        <v>51</v>
      </c>
      <c r="B54" s="302" t="s">
        <v>928</v>
      </c>
      <c r="C54" s="302">
        <v>51</v>
      </c>
      <c r="D54" s="302" t="s">
        <v>927</v>
      </c>
      <c r="E54" s="303" t="s">
        <v>1034</v>
      </c>
      <c r="F54" s="335" t="s">
        <v>1033</v>
      </c>
      <c r="G54" s="335">
        <v>175</v>
      </c>
      <c r="H54" s="235" t="str">
        <f t="shared" ref="H54:H84" si="1">_xlfn.CONCAT(B54:G54)</f>
        <v>", (51) ";'3) Investment funds'!BP175</v>
      </c>
    </row>
    <row r="55" spans="1:8" s="302" customFormat="1" x14ac:dyDescent="0.25">
      <c r="A55" s="325">
        <v>52</v>
      </c>
      <c r="B55" s="302" t="s">
        <v>928</v>
      </c>
      <c r="C55" s="302">
        <v>52</v>
      </c>
      <c r="D55" s="302" t="s">
        <v>927</v>
      </c>
      <c r="E55" s="303" t="s">
        <v>1034</v>
      </c>
      <c r="F55" s="335" t="s">
        <v>1033</v>
      </c>
      <c r="G55" s="335">
        <v>176</v>
      </c>
      <c r="H55" s="235" t="str">
        <f t="shared" si="1"/>
        <v>", (52) ";'3) Investment funds'!BP176</v>
      </c>
    </row>
    <row r="56" spans="1:8" s="302" customFormat="1" x14ac:dyDescent="0.25">
      <c r="A56" s="325">
        <v>53</v>
      </c>
      <c r="B56" s="302" t="s">
        <v>928</v>
      </c>
      <c r="C56" s="302">
        <v>53</v>
      </c>
      <c r="D56" s="302" t="s">
        <v>927</v>
      </c>
      <c r="E56" s="303" t="s">
        <v>1034</v>
      </c>
      <c r="F56" s="335" t="s">
        <v>1033</v>
      </c>
      <c r="G56" s="335">
        <v>177</v>
      </c>
      <c r="H56" s="235" t="str">
        <f t="shared" si="1"/>
        <v>", (53) ";'3) Investment funds'!BP177</v>
      </c>
    </row>
    <row r="57" spans="1:8" s="302" customFormat="1" x14ac:dyDescent="0.25">
      <c r="A57" s="325">
        <v>54</v>
      </c>
      <c r="B57" s="302" t="s">
        <v>928</v>
      </c>
      <c r="C57" s="302">
        <v>54</v>
      </c>
      <c r="D57" s="302" t="s">
        <v>927</v>
      </c>
      <c r="E57" s="303" t="s">
        <v>1034</v>
      </c>
      <c r="F57" s="335" t="s">
        <v>1033</v>
      </c>
      <c r="G57" s="335">
        <v>178</v>
      </c>
      <c r="H57" s="235" t="str">
        <f t="shared" si="1"/>
        <v>", (54) ";'3) Investment funds'!BP178</v>
      </c>
    </row>
    <row r="58" spans="1:8" s="302" customFormat="1" x14ac:dyDescent="0.25">
      <c r="A58" s="325">
        <v>55</v>
      </c>
      <c r="B58" s="302" t="s">
        <v>928</v>
      </c>
      <c r="C58" s="302">
        <v>55</v>
      </c>
      <c r="D58" s="302" t="s">
        <v>927</v>
      </c>
      <c r="E58" s="303" t="s">
        <v>1034</v>
      </c>
      <c r="F58" s="335" t="s">
        <v>1033</v>
      </c>
      <c r="G58" s="335">
        <v>179</v>
      </c>
      <c r="H58" s="235" t="str">
        <f t="shared" si="1"/>
        <v>", (55) ";'3) Investment funds'!BP179</v>
      </c>
    </row>
    <row r="59" spans="1:8" s="302" customFormat="1" x14ac:dyDescent="0.25">
      <c r="A59" s="325">
        <v>56</v>
      </c>
      <c r="B59" s="302" t="s">
        <v>928</v>
      </c>
      <c r="C59" s="302">
        <v>56</v>
      </c>
      <c r="D59" s="302" t="s">
        <v>927</v>
      </c>
      <c r="E59" s="303" t="s">
        <v>1034</v>
      </c>
      <c r="F59" s="335" t="s">
        <v>1033</v>
      </c>
      <c r="G59" s="335">
        <v>180</v>
      </c>
      <c r="H59" s="235" t="str">
        <f t="shared" si="1"/>
        <v>", (56) ";'3) Investment funds'!BP180</v>
      </c>
    </row>
    <row r="60" spans="1:8" s="302" customFormat="1" x14ac:dyDescent="0.25">
      <c r="A60" s="325">
        <v>57</v>
      </c>
      <c r="B60" s="302" t="s">
        <v>928</v>
      </c>
      <c r="C60" s="302">
        <v>57</v>
      </c>
      <c r="D60" s="302" t="s">
        <v>927</v>
      </c>
      <c r="E60" s="303" t="s">
        <v>1034</v>
      </c>
      <c r="F60" s="335" t="s">
        <v>1033</v>
      </c>
      <c r="G60" s="335">
        <v>181</v>
      </c>
      <c r="H60" s="235" t="str">
        <f t="shared" si="1"/>
        <v>", (57) ";'3) Investment funds'!BP181</v>
      </c>
    </row>
    <row r="61" spans="1:8" s="302" customFormat="1" x14ac:dyDescent="0.25">
      <c r="A61" s="325">
        <v>58</v>
      </c>
      <c r="B61" s="302" t="s">
        <v>928</v>
      </c>
      <c r="C61" s="302">
        <v>58</v>
      </c>
      <c r="D61" s="302" t="s">
        <v>927</v>
      </c>
      <c r="E61" s="303" t="s">
        <v>1034</v>
      </c>
      <c r="F61" s="335" t="s">
        <v>1033</v>
      </c>
      <c r="G61" s="335">
        <v>182</v>
      </c>
      <c r="H61" s="235" t="str">
        <f t="shared" si="1"/>
        <v>", (58) ";'3) Investment funds'!BP182</v>
      </c>
    </row>
    <row r="62" spans="1:8" s="302" customFormat="1" x14ac:dyDescent="0.25">
      <c r="A62" s="325">
        <v>59</v>
      </c>
      <c r="B62" s="302" t="s">
        <v>928</v>
      </c>
      <c r="C62" s="302">
        <v>59</v>
      </c>
      <c r="D62" s="302" t="s">
        <v>927</v>
      </c>
      <c r="E62" s="303" t="s">
        <v>1034</v>
      </c>
      <c r="F62" s="335" t="s">
        <v>1033</v>
      </c>
      <c r="G62" s="335">
        <v>183</v>
      </c>
      <c r="H62" s="235" t="str">
        <f t="shared" si="1"/>
        <v>", (59) ";'3) Investment funds'!BP183</v>
      </c>
    </row>
    <row r="63" spans="1:8" s="302" customFormat="1" x14ac:dyDescent="0.25">
      <c r="A63" s="325">
        <v>60</v>
      </c>
      <c r="B63" s="302" t="s">
        <v>928</v>
      </c>
      <c r="C63" s="302">
        <v>60</v>
      </c>
      <c r="D63" s="302" t="s">
        <v>927</v>
      </c>
      <c r="E63" s="303" t="s">
        <v>1034</v>
      </c>
      <c r="F63" s="335" t="s">
        <v>1033</v>
      </c>
      <c r="G63" s="335">
        <v>184</v>
      </c>
      <c r="H63" s="235" t="str">
        <f t="shared" si="1"/>
        <v>", (60) ";'3) Investment funds'!BP184</v>
      </c>
    </row>
    <row r="64" spans="1:8" s="302" customFormat="1" x14ac:dyDescent="0.25">
      <c r="A64" s="325">
        <v>61</v>
      </c>
      <c r="B64" s="302" t="s">
        <v>928</v>
      </c>
      <c r="C64" s="302">
        <v>61</v>
      </c>
      <c r="D64" s="302" t="s">
        <v>927</v>
      </c>
      <c r="E64" s="303" t="s">
        <v>1034</v>
      </c>
      <c r="F64" s="335" t="s">
        <v>1033</v>
      </c>
      <c r="G64" s="335">
        <v>185</v>
      </c>
      <c r="H64" s="235" t="str">
        <f t="shared" si="1"/>
        <v>", (61) ";'3) Investment funds'!BP185</v>
      </c>
    </row>
    <row r="65" spans="1:8" s="302" customFormat="1" x14ac:dyDescent="0.25">
      <c r="A65" s="325">
        <v>62</v>
      </c>
      <c r="B65" s="302" t="s">
        <v>928</v>
      </c>
      <c r="C65" s="302">
        <v>62</v>
      </c>
      <c r="D65" s="302" t="s">
        <v>927</v>
      </c>
      <c r="E65" s="303" t="s">
        <v>1034</v>
      </c>
      <c r="F65" s="335" t="s">
        <v>1033</v>
      </c>
      <c r="G65" s="335">
        <v>186</v>
      </c>
      <c r="H65" s="235" t="str">
        <f t="shared" si="1"/>
        <v>", (62) ";'3) Investment funds'!BP186</v>
      </c>
    </row>
    <row r="66" spans="1:8" s="302" customFormat="1" x14ac:dyDescent="0.25">
      <c r="A66" s="325">
        <v>63</v>
      </c>
      <c r="B66" s="302" t="s">
        <v>928</v>
      </c>
      <c r="C66" s="302">
        <v>63</v>
      </c>
      <c r="D66" s="302" t="s">
        <v>927</v>
      </c>
      <c r="E66" s="303" t="s">
        <v>1034</v>
      </c>
      <c r="F66" s="335" t="s">
        <v>1033</v>
      </c>
      <c r="G66" s="335">
        <v>187</v>
      </c>
      <c r="H66" s="235" t="str">
        <f t="shared" si="1"/>
        <v>", (63) ";'3) Investment funds'!BP187</v>
      </c>
    </row>
    <row r="67" spans="1:8" s="302" customFormat="1" x14ac:dyDescent="0.25">
      <c r="A67" s="325">
        <v>64</v>
      </c>
      <c r="B67" s="302" t="s">
        <v>928</v>
      </c>
      <c r="C67" s="302">
        <v>64</v>
      </c>
      <c r="D67" s="302" t="s">
        <v>927</v>
      </c>
      <c r="E67" s="303" t="s">
        <v>1034</v>
      </c>
      <c r="F67" s="335" t="s">
        <v>1033</v>
      </c>
      <c r="G67" s="335">
        <v>188</v>
      </c>
      <c r="H67" s="235" t="str">
        <f t="shared" si="1"/>
        <v>", (64) ";'3) Investment funds'!BP188</v>
      </c>
    </row>
    <row r="68" spans="1:8" s="302" customFormat="1" x14ac:dyDescent="0.25">
      <c r="A68" s="325">
        <v>65</v>
      </c>
      <c r="B68" s="302" t="s">
        <v>928</v>
      </c>
      <c r="C68" s="302">
        <v>65</v>
      </c>
      <c r="D68" s="302" t="s">
        <v>927</v>
      </c>
      <c r="E68" s="303" t="s">
        <v>1034</v>
      </c>
      <c r="F68" s="335" t="s">
        <v>1033</v>
      </c>
      <c r="G68" s="335">
        <v>189</v>
      </c>
      <c r="H68" s="235" t="str">
        <f t="shared" si="1"/>
        <v>", (65) ";'3) Investment funds'!BP189</v>
      </c>
    </row>
    <row r="69" spans="1:8" s="302" customFormat="1" x14ac:dyDescent="0.25">
      <c r="A69" s="325">
        <v>66</v>
      </c>
      <c r="B69" s="302" t="s">
        <v>928</v>
      </c>
      <c r="C69" s="302">
        <v>66</v>
      </c>
      <c r="D69" s="302" t="s">
        <v>927</v>
      </c>
      <c r="E69" s="303" t="s">
        <v>1034</v>
      </c>
      <c r="F69" s="335" t="s">
        <v>1033</v>
      </c>
      <c r="G69" s="335">
        <v>190</v>
      </c>
      <c r="H69" s="235" t="str">
        <f t="shared" si="1"/>
        <v>", (66) ";'3) Investment funds'!BP190</v>
      </c>
    </row>
    <row r="70" spans="1:8" s="302" customFormat="1" x14ac:dyDescent="0.25">
      <c r="A70" s="325">
        <v>67</v>
      </c>
      <c r="B70" s="302" t="s">
        <v>928</v>
      </c>
      <c r="C70" s="302">
        <v>67</v>
      </c>
      <c r="D70" s="302" t="s">
        <v>927</v>
      </c>
      <c r="E70" s="303" t="s">
        <v>1034</v>
      </c>
      <c r="F70" s="335" t="s">
        <v>1033</v>
      </c>
      <c r="G70" s="335">
        <v>191</v>
      </c>
      <c r="H70" s="235" t="str">
        <f t="shared" si="1"/>
        <v>", (67) ";'3) Investment funds'!BP191</v>
      </c>
    </row>
    <row r="71" spans="1:8" s="302" customFormat="1" x14ac:dyDescent="0.25">
      <c r="A71" s="325">
        <v>68</v>
      </c>
      <c r="B71" s="302" t="s">
        <v>928</v>
      </c>
      <c r="C71" s="302">
        <v>68</v>
      </c>
      <c r="D71" s="302" t="s">
        <v>927</v>
      </c>
      <c r="E71" s="303" t="s">
        <v>1034</v>
      </c>
      <c r="F71" s="335" t="s">
        <v>1033</v>
      </c>
      <c r="G71" s="335">
        <v>192</v>
      </c>
      <c r="H71" s="235" t="str">
        <f t="shared" si="1"/>
        <v>", (68) ";'3) Investment funds'!BP192</v>
      </c>
    </row>
    <row r="72" spans="1:8" s="302" customFormat="1" x14ac:dyDescent="0.25">
      <c r="A72" s="325">
        <v>69</v>
      </c>
      <c r="B72" s="302" t="s">
        <v>928</v>
      </c>
      <c r="C72" s="302">
        <v>69</v>
      </c>
      <c r="D72" s="302" t="s">
        <v>927</v>
      </c>
      <c r="E72" s="303" t="s">
        <v>1034</v>
      </c>
      <c r="F72" s="335" t="s">
        <v>1033</v>
      </c>
      <c r="G72" s="335">
        <v>193</v>
      </c>
      <c r="H72" s="235" t="str">
        <f t="shared" si="1"/>
        <v>", (69) ";'3) Investment funds'!BP193</v>
      </c>
    </row>
    <row r="73" spans="1:8" s="302" customFormat="1" x14ac:dyDescent="0.25">
      <c r="A73" s="325">
        <v>70</v>
      </c>
      <c r="B73" s="302" t="s">
        <v>928</v>
      </c>
      <c r="C73" s="302">
        <v>70</v>
      </c>
      <c r="D73" s="302" t="s">
        <v>927</v>
      </c>
      <c r="E73" s="303" t="s">
        <v>1034</v>
      </c>
      <c r="F73" s="335" t="s">
        <v>1033</v>
      </c>
      <c r="G73" s="335">
        <v>194</v>
      </c>
      <c r="H73" s="235" t="str">
        <f t="shared" si="1"/>
        <v>", (70) ";'3) Investment funds'!BP194</v>
      </c>
    </row>
    <row r="74" spans="1:8" s="302" customFormat="1" x14ac:dyDescent="0.25">
      <c r="A74" s="325">
        <v>71</v>
      </c>
      <c r="B74" s="302" t="s">
        <v>928</v>
      </c>
      <c r="C74" s="302">
        <v>71</v>
      </c>
      <c r="D74" s="302" t="s">
        <v>927</v>
      </c>
      <c r="E74" s="303" t="s">
        <v>1034</v>
      </c>
      <c r="F74" s="335" t="s">
        <v>1033</v>
      </c>
      <c r="G74" s="335">
        <v>195</v>
      </c>
      <c r="H74" s="235" t="str">
        <f t="shared" si="1"/>
        <v>", (71) ";'3) Investment funds'!BP195</v>
      </c>
    </row>
    <row r="75" spans="1:8" s="302" customFormat="1" x14ac:dyDescent="0.25">
      <c r="A75" s="325">
        <v>72</v>
      </c>
      <c r="B75" s="302" t="s">
        <v>928</v>
      </c>
      <c r="C75" s="302">
        <v>72</v>
      </c>
      <c r="D75" s="302" t="s">
        <v>927</v>
      </c>
      <c r="E75" s="303" t="s">
        <v>1034</v>
      </c>
      <c r="F75" s="335" t="s">
        <v>1033</v>
      </c>
      <c r="G75" s="335">
        <v>196</v>
      </c>
      <c r="H75" s="235" t="str">
        <f t="shared" si="1"/>
        <v>", (72) ";'3) Investment funds'!BP196</v>
      </c>
    </row>
    <row r="76" spans="1:8" s="302" customFormat="1" x14ac:dyDescent="0.25">
      <c r="A76" s="325">
        <v>73</v>
      </c>
      <c r="B76" s="302" t="s">
        <v>928</v>
      </c>
      <c r="C76" s="302">
        <v>73</v>
      </c>
      <c r="D76" s="302" t="s">
        <v>927</v>
      </c>
      <c r="E76" s="303" t="s">
        <v>1034</v>
      </c>
      <c r="F76" s="335" t="s">
        <v>1033</v>
      </c>
      <c r="G76" s="335">
        <v>197</v>
      </c>
      <c r="H76" s="235" t="str">
        <f t="shared" si="1"/>
        <v>", (73) ";'3) Investment funds'!BP197</v>
      </c>
    </row>
    <row r="77" spans="1:8" s="302" customFormat="1" x14ac:dyDescent="0.25">
      <c r="A77" s="325">
        <v>74</v>
      </c>
      <c r="B77" s="302" t="s">
        <v>928</v>
      </c>
      <c r="C77" s="302">
        <v>74</v>
      </c>
      <c r="D77" s="302" t="s">
        <v>927</v>
      </c>
      <c r="E77" s="303" t="s">
        <v>1034</v>
      </c>
      <c r="F77" s="335" t="s">
        <v>1033</v>
      </c>
      <c r="G77" s="335">
        <v>198</v>
      </c>
      <c r="H77" s="235" t="str">
        <f t="shared" si="1"/>
        <v>", (74) ";'3) Investment funds'!BP198</v>
      </c>
    </row>
    <row r="78" spans="1:8" s="302" customFormat="1" x14ac:dyDescent="0.25">
      <c r="A78" s="325">
        <v>75</v>
      </c>
      <c r="B78" s="302" t="s">
        <v>928</v>
      </c>
      <c r="C78" s="302">
        <v>75</v>
      </c>
      <c r="D78" s="302" t="s">
        <v>927</v>
      </c>
      <c r="E78" s="303" t="s">
        <v>1034</v>
      </c>
      <c r="F78" s="335" t="s">
        <v>1033</v>
      </c>
      <c r="G78" s="335">
        <v>199</v>
      </c>
      <c r="H78" s="235" t="str">
        <f t="shared" si="1"/>
        <v>", (75) ";'3) Investment funds'!BP199</v>
      </c>
    </row>
    <row r="79" spans="1:8" s="302" customFormat="1" x14ac:dyDescent="0.25">
      <c r="A79" s="325">
        <v>76</v>
      </c>
      <c r="B79" s="302" t="s">
        <v>928</v>
      </c>
      <c r="C79" s="302">
        <v>76</v>
      </c>
      <c r="D79" s="302" t="s">
        <v>927</v>
      </c>
      <c r="E79" s="303" t="s">
        <v>1034</v>
      </c>
      <c r="F79" s="335" t="s">
        <v>1033</v>
      </c>
      <c r="G79" s="335">
        <v>200</v>
      </c>
      <c r="H79" s="235" t="str">
        <f t="shared" si="1"/>
        <v>", (76) ";'3) Investment funds'!BP200</v>
      </c>
    </row>
    <row r="80" spans="1:8" s="302" customFormat="1" x14ac:dyDescent="0.25">
      <c r="A80" s="325">
        <v>77</v>
      </c>
      <c r="B80" s="302" t="s">
        <v>928</v>
      </c>
      <c r="C80" s="302">
        <v>77</v>
      </c>
      <c r="D80" s="302" t="s">
        <v>927</v>
      </c>
      <c r="E80" s="303" t="s">
        <v>1034</v>
      </c>
      <c r="F80" s="335" t="s">
        <v>1033</v>
      </c>
      <c r="G80" s="335">
        <v>201</v>
      </c>
      <c r="H80" s="235" t="str">
        <f t="shared" si="1"/>
        <v>", (77) ";'3) Investment funds'!BP201</v>
      </c>
    </row>
    <row r="81" spans="1:8" s="302" customFormat="1" x14ac:dyDescent="0.25">
      <c r="A81" s="325">
        <v>78</v>
      </c>
      <c r="B81" s="302" t="s">
        <v>928</v>
      </c>
      <c r="C81" s="302">
        <v>78</v>
      </c>
      <c r="D81" s="302" t="s">
        <v>927</v>
      </c>
      <c r="E81" s="303" t="s">
        <v>1034</v>
      </c>
      <c r="F81" s="335" t="s">
        <v>1033</v>
      </c>
      <c r="G81" s="335">
        <v>202</v>
      </c>
      <c r="H81" s="235" t="str">
        <f t="shared" si="1"/>
        <v>", (78) ";'3) Investment funds'!BP202</v>
      </c>
    </row>
    <row r="82" spans="1:8" s="302" customFormat="1" x14ac:dyDescent="0.25">
      <c r="A82" s="325">
        <v>79</v>
      </c>
      <c r="B82" s="302" t="s">
        <v>928</v>
      </c>
      <c r="C82" s="302">
        <v>79</v>
      </c>
      <c r="D82" s="302" t="s">
        <v>927</v>
      </c>
      <c r="E82" s="303" t="s">
        <v>1034</v>
      </c>
      <c r="F82" s="335" t="s">
        <v>1033</v>
      </c>
      <c r="G82" s="335">
        <v>203</v>
      </c>
      <c r="H82" s="235" t="str">
        <f t="shared" si="1"/>
        <v>", (79) ";'3) Investment funds'!BP203</v>
      </c>
    </row>
    <row r="83" spans="1:8" s="302" customFormat="1" x14ac:dyDescent="0.25">
      <c r="A83" s="325">
        <v>80</v>
      </c>
      <c r="B83" s="302" t="s">
        <v>928</v>
      </c>
      <c r="C83" s="302">
        <v>80</v>
      </c>
      <c r="D83" s="302" t="s">
        <v>927</v>
      </c>
      <c r="E83" s="303" t="s">
        <v>1034</v>
      </c>
      <c r="F83" s="335" t="s">
        <v>1033</v>
      </c>
      <c r="G83" s="335">
        <v>204</v>
      </c>
      <c r="H83" s="235" t="str">
        <f t="shared" si="1"/>
        <v>", (80) ";'3) Investment funds'!BP204</v>
      </c>
    </row>
    <row r="84" spans="1:8" s="302" customFormat="1" x14ac:dyDescent="0.25">
      <c r="A84" s="325">
        <v>81</v>
      </c>
      <c r="B84" s="302" t="s">
        <v>928</v>
      </c>
      <c r="C84" s="302">
        <v>81</v>
      </c>
      <c r="D84" s="302" t="s">
        <v>927</v>
      </c>
      <c r="E84" s="303" t="s">
        <v>1034</v>
      </c>
      <c r="F84" s="335" t="s">
        <v>1033</v>
      </c>
      <c r="G84" s="335">
        <v>205</v>
      </c>
      <c r="H84" s="235" t="str">
        <f t="shared" si="1"/>
        <v>", (81) ";'3) Investment funds'!BP205</v>
      </c>
    </row>
    <row r="85" spans="1:8" s="302" customFormat="1" x14ac:dyDescent="0.25">
      <c r="A85" s="325"/>
      <c r="E85" s="303"/>
      <c r="F85" s="301"/>
      <c r="G85" s="301"/>
      <c r="H85" s="235"/>
    </row>
    <row r="88" spans="1:8" x14ac:dyDescent="0.25">
      <c r="H88" s="14" t="s">
        <v>929</v>
      </c>
    </row>
    <row r="89" spans="1:8" x14ac:dyDescent="0.25">
      <c r="B89" t="s">
        <v>930</v>
      </c>
      <c r="H89" t="str">
        <f>"VERKETTEN("&amp;_xlfn.TEXTJOIN(";",FALSE,H4:H84)&amp;")"</f>
        <v>VERKETTEN("(1) ";'3) Investment funds'!BP125;", (2) ";'3) Investment funds'!BP126;", (3) ";'3) Investment funds'!BP127;", (4) ";'3) Investment funds'!BP128;", (5) ";'3) Investment funds'!BP129;", (6) ";'3) Investment funds'!BP130;", (7) ";'3) Investment funds'!BP131;", (8) ";'3) Investment funds'!BP132;", (9) ";'3) Investment funds'!BP133;", (10) ";'3) Investment funds'!BP134;", (11) ";'3) Investment funds'!BP135;", (12) ";'3) Investment funds'!BP136;", (13) ";'3) Investment funds'!BP137;", (14) ";'3) Investment funds'!BP138;", (15) ";'3) Investment funds'!BP139;", (16) ";'3) Investment funds'!BP140;", (17) ";'3) Investment funds'!BP141;", (18) ";'3) Investment funds'!BP142;", (19) ";'3) Investment funds'!BP143;", (20) ";'3) Investment funds'!BP144;", (21) ";'3) Investment funds'!BP145;", (22) ";'3) Investment funds'!BP146;", (23) ";'3) Investment funds'!BP147;", (24) ";'3) Investment funds'!BP148;", (25) ";'3) Investment funds'!BP149;", (26) ";'3) Investment funds'!BP150;", (27) ";'3) Investment funds'!BP151;", (28) ";'3) Investment funds'!BP152;", (29) ";'3) Investment funds'!BP153;", (30) ";'3) Investment funds'!BP154;", (31) ";'3) Investment funds'!BP155;", (32) ";'3) Investment funds'!BP156;", (33) ";'3) Investment funds'!BP157;", (34) ";'3) Investment funds'!BP158;", (35) ";'3) Investment funds'!BP159;", (36) ";'3) Investment funds'!BP160;", (37) ";'3) Investment funds'!BP161;", (38) ";'3) Investment funds'!BP162;", (39) ";'3) Investment funds'!BP163;", (40) ";'3) Investment funds'!BP164;", (41) ";'3) Investment funds'!BP165;", (42) ";'3) Investment funds'!BP166;", (43) ";'3) Investment funds'!BP167;", (44) ";'3) Investment funds'!BP168;", (45) ";'3) Investment funds'!BP169;", (46) ";'3) Investment funds'!BP170;", (47) ";'3) Investment funds'!BP171;", (48) ";'3) Investment funds'!BP172;", (49) ";'3) Investment funds'!BP173;", (50) ";'3) Investment funds'!BP174;", (51) ";'3) Investment funds'!BP175;", (52) ";'3) Investment funds'!BP176;", (53) ";'3) Investment funds'!BP177;", (54) ";'3) Investment funds'!BP178;", (55) ";'3) Investment funds'!BP179;", (56) ";'3) Investment funds'!BP180;", (57) ";'3) Investment funds'!BP181;", (58) ";'3) Investment funds'!BP182;", (59) ";'3) Investment funds'!BP183;", (60) ";'3) Investment funds'!BP184;", (61) ";'3) Investment funds'!BP185;", (62) ";'3) Investment funds'!BP186;", (63) ";'3) Investment funds'!BP187;", (64) ";'3) Investment funds'!BP188;", (65) ";'3) Investment funds'!BP189;", (66) ";'3) Investment funds'!BP190;", (67) ";'3) Investment funds'!BP191;", (68) ";'3) Investment funds'!BP192;", (69) ";'3) Investment funds'!BP193;", (70) ";'3) Investment funds'!BP194;", (71) ";'3) Investment funds'!BP195;", (72) ";'3) Investment funds'!BP196;", (73) ";'3) Investment funds'!BP197;", (74) ";'3) Investment funds'!BP198;", (75) ";'3) Investment funds'!BP199;", (76) ";'3) Investment funds'!BP200;", (77) ";'3) Investment funds'!BP201;", (78) ";'3) Investment funds'!BP202;", (79) ";'3) Investment funds'!BP203;", (80) ";'3) Investment funds'!BP204;", (81) ";'3) Investment funds'!BP205)</v>
      </c>
    </row>
    <row r="92" spans="1:8" x14ac:dyDescent="0.25">
      <c r="H92" t="s">
        <v>974</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selection activeCell="O6" sqref="O6:Q6"/>
    </sheetView>
  </sheetViews>
  <sheetFormatPr baseColWidth="10" defaultColWidth="11.42578125" defaultRowHeight="15" x14ac:dyDescent="0.25"/>
  <cols>
    <col min="1" max="1" width="10" style="43" customWidth="1"/>
    <col min="2" max="2" width="20.85546875" style="43" customWidth="1"/>
    <col min="3" max="3" width="46.85546875" style="43" customWidth="1"/>
    <col min="4" max="12" width="5" style="43" customWidth="1"/>
    <col min="13" max="13" width="4.85546875" style="43" customWidth="1"/>
    <col min="14" max="16" width="5" style="43" customWidth="1"/>
    <col min="17" max="17" width="42.140625" style="43" customWidth="1"/>
    <col min="18" max="16384" width="11.42578125" style="43"/>
  </cols>
  <sheetData>
    <row r="1" spans="1:18" ht="26.25" x14ac:dyDescent="0.2">
      <c r="A1" s="7"/>
      <c r="B1" s="16" t="s">
        <v>445</v>
      </c>
      <c r="C1" s="16"/>
      <c r="D1" s="16"/>
      <c r="E1" s="16"/>
      <c r="F1" s="16"/>
      <c r="G1" s="16"/>
      <c r="H1" s="16"/>
      <c r="I1" s="16"/>
      <c r="J1" s="16"/>
      <c r="K1" s="16"/>
      <c r="L1" s="16"/>
      <c r="M1" s="16"/>
      <c r="N1" s="16"/>
      <c r="O1" s="16"/>
      <c r="P1" s="16"/>
      <c r="Q1" s="16"/>
      <c r="R1"/>
    </row>
    <row r="2" spans="1:18" x14ac:dyDescent="0.2">
      <c r="A2" s="7"/>
      <c r="B2" s="15"/>
      <c r="C2" s="15"/>
      <c r="D2" s="15"/>
      <c r="E2" s="25"/>
      <c r="F2" s="25"/>
      <c r="G2" s="25"/>
      <c r="H2" s="25"/>
      <c r="I2" s="25"/>
      <c r="J2" s="25"/>
      <c r="K2" s="25"/>
      <c r="L2" s="25"/>
      <c r="M2" s="15"/>
      <c r="N2" s="15"/>
      <c r="O2" s="15"/>
      <c r="P2" s="25"/>
      <c r="Q2" s="25"/>
      <c r="R2"/>
    </row>
    <row r="3" spans="1:18" ht="147.75" customHeight="1" thickBot="1" x14ac:dyDescent="0.25">
      <c r="A3" s="7"/>
      <c r="B3" s="373" t="s">
        <v>1052</v>
      </c>
      <c r="C3" s="373"/>
      <c r="D3" s="373"/>
      <c r="E3" s="373"/>
      <c r="F3" s="373"/>
      <c r="G3" s="373"/>
      <c r="H3" s="373"/>
      <c r="I3" s="373"/>
      <c r="J3" s="373"/>
      <c r="K3" s="373"/>
      <c r="L3" s="373"/>
      <c r="M3" s="373"/>
      <c r="N3" s="373"/>
      <c r="O3" s="373"/>
      <c r="P3" s="25"/>
      <c r="Q3" s="25"/>
      <c r="R3"/>
    </row>
    <row r="4" spans="1:18" ht="21" x14ac:dyDescent="0.35">
      <c r="A4" s="7"/>
      <c r="B4" s="18" t="s">
        <v>1056</v>
      </c>
      <c r="C4" s="17"/>
      <c r="D4" s="17"/>
      <c r="E4" s="17"/>
      <c r="F4" s="17"/>
      <c r="G4" s="17"/>
      <c r="H4" s="17"/>
      <c r="I4" s="17"/>
      <c r="J4" s="17"/>
      <c r="K4" s="17"/>
      <c r="L4" s="17"/>
      <c r="M4" s="17"/>
      <c r="N4" s="18"/>
      <c r="O4" s="17"/>
      <c r="P4" s="17"/>
      <c r="Q4" s="17"/>
      <c r="R4"/>
    </row>
    <row r="5" spans="1:18" x14ac:dyDescent="0.2">
      <c r="A5" s="7"/>
      <c r="B5" s="142"/>
      <c r="C5" s="142"/>
      <c r="D5" s="142"/>
      <c r="E5" s="142"/>
      <c r="F5" s="142"/>
      <c r="G5" s="142"/>
      <c r="H5" s="142"/>
      <c r="I5" s="142"/>
      <c r="J5" s="142"/>
      <c r="K5" s="142"/>
      <c r="L5" s="142"/>
      <c r="M5" s="142"/>
      <c r="N5" s="142"/>
      <c r="O5" s="142"/>
      <c r="P5" s="142"/>
      <c r="Q5" s="142"/>
      <c r="R5" s="142"/>
    </row>
    <row r="6" spans="1:18" ht="25.5" customHeight="1" x14ac:dyDescent="0.25">
      <c r="A6" s="26" t="s">
        <v>26</v>
      </c>
      <c r="B6" s="355" t="s">
        <v>1053</v>
      </c>
      <c r="C6" s="374"/>
      <c r="D6" s="374"/>
      <c r="E6" s="374"/>
      <c r="F6" s="374"/>
      <c r="G6" s="374"/>
      <c r="H6" s="374"/>
      <c r="I6" s="374"/>
      <c r="J6" s="374"/>
      <c r="K6" s="374"/>
      <c r="L6" s="374"/>
      <c r="M6" s="374"/>
      <c r="N6" s="140"/>
      <c r="O6" s="367"/>
      <c r="P6" s="367"/>
      <c r="Q6" s="367"/>
      <c r="R6" s="142"/>
    </row>
    <row r="7" spans="1:18" ht="25.5" customHeight="1" x14ac:dyDescent="0.25">
      <c r="A7" s="26" t="s">
        <v>27</v>
      </c>
      <c r="B7" s="355" t="s">
        <v>392</v>
      </c>
      <c r="C7" s="374"/>
      <c r="D7" s="374"/>
      <c r="E7" s="374"/>
      <c r="F7" s="374"/>
      <c r="G7" s="374"/>
      <c r="H7" s="374"/>
      <c r="I7" s="374"/>
      <c r="J7" s="374"/>
      <c r="K7" s="374"/>
      <c r="L7" s="374"/>
      <c r="M7" s="374"/>
      <c r="N7" s="140"/>
      <c r="O7" s="375"/>
      <c r="P7" s="376"/>
      <c r="Q7" s="376"/>
      <c r="R7" s="142"/>
    </row>
    <row r="8" spans="1:18" ht="25.5" customHeight="1" x14ac:dyDescent="0.25">
      <c r="A8" s="26" t="s">
        <v>28</v>
      </c>
      <c r="B8" s="37" t="s">
        <v>446</v>
      </c>
      <c r="C8" s="168"/>
      <c r="D8" s="168"/>
      <c r="E8" s="168"/>
      <c r="F8" s="168"/>
      <c r="G8" s="168"/>
      <c r="H8" s="168"/>
      <c r="I8" s="168"/>
      <c r="J8" s="168"/>
      <c r="K8" s="168"/>
      <c r="L8" s="168"/>
      <c r="M8" s="168"/>
      <c r="N8" s="168"/>
      <c r="O8" s="147" t="s">
        <v>394</v>
      </c>
      <c r="P8" s="176"/>
      <c r="Q8" s="176"/>
      <c r="R8" s="168"/>
    </row>
    <row r="9" spans="1:18" ht="25.5" customHeight="1" x14ac:dyDescent="0.25">
      <c r="A9" s="7"/>
      <c r="B9" s="168"/>
      <c r="C9" s="110" t="s">
        <v>53</v>
      </c>
      <c r="D9" s="110"/>
      <c r="E9" s="110"/>
      <c r="F9" s="110"/>
      <c r="G9" s="110"/>
      <c r="H9" s="110"/>
      <c r="I9" s="110"/>
      <c r="J9" s="110"/>
      <c r="K9" s="110"/>
      <c r="L9" s="110"/>
      <c r="M9" s="110"/>
      <c r="N9" s="110"/>
      <c r="O9" s="19"/>
      <c r="P9" s="176"/>
      <c r="Q9" s="176"/>
      <c r="R9" s="168"/>
    </row>
    <row r="10" spans="1:18" ht="24.75" customHeight="1" x14ac:dyDescent="0.25">
      <c r="A10" s="7"/>
      <c r="B10" s="168"/>
      <c r="C10" s="109" t="s">
        <v>1054</v>
      </c>
      <c r="D10" s="297"/>
      <c r="E10" s="297"/>
      <c r="F10" s="297"/>
      <c r="G10" s="297"/>
      <c r="H10" s="297"/>
      <c r="I10" s="297"/>
      <c r="J10" s="297"/>
      <c r="K10" s="297"/>
      <c r="L10" s="297"/>
      <c r="M10" s="297"/>
      <c r="N10" s="297"/>
      <c r="O10" s="19"/>
      <c r="P10" s="176"/>
      <c r="Q10" s="176"/>
      <c r="R10" s="168"/>
    </row>
    <row r="11" spans="1:18" ht="25.5" customHeight="1" x14ac:dyDescent="0.25">
      <c r="A11" s="7"/>
      <c r="B11" s="168"/>
      <c r="C11" s="113" t="s">
        <v>54</v>
      </c>
      <c r="D11" s="110"/>
      <c r="E11" s="110"/>
      <c r="F11" s="110"/>
      <c r="G11" s="110"/>
      <c r="H11" s="110"/>
      <c r="I11" s="110"/>
      <c r="J11" s="110"/>
      <c r="K11" s="110"/>
      <c r="L11" s="110"/>
      <c r="M11" s="110"/>
      <c r="N11" s="110"/>
      <c r="O11" s="19"/>
      <c r="P11" s="176"/>
      <c r="Q11" s="176"/>
      <c r="R11" s="168"/>
    </row>
    <row r="12" spans="1:18" ht="25.5" customHeight="1" x14ac:dyDescent="0.25">
      <c r="A12" s="7"/>
      <c r="B12" s="168"/>
      <c r="C12" s="110" t="s">
        <v>279</v>
      </c>
      <c r="D12" s="110"/>
      <c r="E12" s="110"/>
      <c r="F12" s="110"/>
      <c r="G12" s="110"/>
      <c r="H12" s="110"/>
      <c r="I12" s="110"/>
      <c r="J12" s="110"/>
      <c r="K12" s="110"/>
      <c r="L12" s="110"/>
      <c r="M12" s="110"/>
      <c r="N12" s="110"/>
      <c r="O12" s="19"/>
      <c r="P12" s="176"/>
      <c r="Q12" s="176"/>
      <c r="R12" s="168"/>
    </row>
    <row r="13" spans="1:18" ht="25.5" customHeight="1" x14ac:dyDescent="0.25">
      <c r="A13" s="7"/>
      <c r="B13" s="168"/>
      <c r="C13" s="110" t="s">
        <v>55</v>
      </c>
      <c r="D13" s="110"/>
      <c r="E13" s="110"/>
      <c r="F13" s="110"/>
      <c r="G13" s="110"/>
      <c r="H13" s="110"/>
      <c r="I13" s="110"/>
      <c r="J13" s="110"/>
      <c r="K13" s="110"/>
      <c r="L13" s="110"/>
      <c r="M13" s="110"/>
      <c r="N13" s="110"/>
      <c r="O13" s="19"/>
      <c r="P13" s="176"/>
      <c r="Q13" s="176"/>
      <c r="R13" s="168"/>
    </row>
    <row r="14" spans="1:18" ht="25.5" customHeight="1" x14ac:dyDescent="0.25">
      <c r="A14" s="7"/>
      <c r="B14" s="168"/>
      <c r="C14" s="110" t="s">
        <v>449</v>
      </c>
      <c r="D14" s="110"/>
      <c r="E14" s="110"/>
      <c r="F14" s="110"/>
      <c r="G14" s="110"/>
      <c r="H14" s="110"/>
      <c r="I14" s="110"/>
      <c r="J14" s="110"/>
      <c r="K14" s="110"/>
      <c r="L14" s="110"/>
      <c r="M14" s="110"/>
      <c r="N14" s="110"/>
      <c r="O14" s="19"/>
      <c r="P14" s="176"/>
      <c r="Q14" s="176"/>
      <c r="R14" s="168"/>
    </row>
    <row r="15" spans="1:18" ht="25.5" customHeight="1" x14ac:dyDescent="0.25">
      <c r="A15" s="7"/>
      <c r="B15" s="168"/>
      <c r="C15" s="110" t="s">
        <v>57</v>
      </c>
      <c r="D15" s="110"/>
      <c r="E15" s="110"/>
      <c r="F15" s="110"/>
      <c r="G15" s="110"/>
      <c r="H15" s="110"/>
      <c r="I15" s="110"/>
      <c r="J15" s="110"/>
      <c r="K15" s="110"/>
      <c r="L15" s="110"/>
      <c r="M15" s="110"/>
      <c r="N15" s="110"/>
      <c r="O15" s="19"/>
      <c r="P15" s="176"/>
      <c r="Q15" s="176"/>
      <c r="R15" s="168"/>
    </row>
    <row r="16" spans="1:18" ht="25.5" customHeight="1" x14ac:dyDescent="0.25">
      <c r="A16" s="7"/>
      <c r="B16" s="168"/>
      <c r="C16" s="113" t="s">
        <v>58</v>
      </c>
      <c r="D16" s="110"/>
      <c r="E16" s="110"/>
      <c r="F16" s="110"/>
      <c r="G16" s="110"/>
      <c r="H16" s="110"/>
      <c r="I16" s="110"/>
      <c r="J16" s="110"/>
      <c r="K16" s="110"/>
      <c r="L16" s="110"/>
      <c r="M16" s="110"/>
      <c r="N16" s="110"/>
      <c r="O16" s="19"/>
      <c r="P16" s="176"/>
      <c r="Q16" s="176"/>
      <c r="R16" s="168"/>
    </row>
    <row r="17" spans="1:18" ht="25.5" customHeight="1" x14ac:dyDescent="0.25">
      <c r="A17" s="7"/>
      <c r="B17" s="168"/>
      <c r="C17" s="110" t="s">
        <v>23</v>
      </c>
      <c r="D17" s="110"/>
      <c r="E17" s="110"/>
      <c r="F17" s="110"/>
      <c r="G17" s="110"/>
      <c r="H17" s="110"/>
      <c r="I17" s="110"/>
      <c r="J17" s="110"/>
      <c r="K17" s="110"/>
      <c r="L17" s="110"/>
      <c r="M17" s="110"/>
      <c r="N17" s="110"/>
      <c r="O17" s="19"/>
      <c r="P17" s="176"/>
      <c r="Q17" s="176"/>
      <c r="R17" s="168"/>
    </row>
    <row r="18" spans="1:18" ht="25.5" customHeight="1" x14ac:dyDescent="0.2">
      <c r="A18" s="7"/>
      <c r="B18" s="168"/>
      <c r="C18" s="378" t="s">
        <v>231</v>
      </c>
      <c r="D18" s="378"/>
      <c r="E18" s="378"/>
      <c r="F18" s="378"/>
      <c r="G18" s="378"/>
      <c r="H18" s="378"/>
      <c r="I18" s="378"/>
      <c r="J18" s="378"/>
      <c r="K18" s="378"/>
      <c r="L18" s="378"/>
      <c r="M18" s="378"/>
      <c r="N18" s="378"/>
      <c r="O18" s="378"/>
      <c r="P18" s="176"/>
      <c r="Q18" s="176"/>
      <c r="R18" s="168"/>
    </row>
    <row r="19" spans="1:18" ht="33" customHeight="1" thickBot="1" x14ac:dyDescent="0.3">
      <c r="A19" s="26"/>
      <c r="B19" s="174"/>
      <c r="C19" s="174"/>
      <c r="D19" s="174"/>
      <c r="E19" s="174"/>
      <c r="F19" s="174"/>
      <c r="G19" s="174"/>
      <c r="H19" s="174"/>
      <c r="I19" s="174"/>
      <c r="J19" s="174"/>
      <c r="K19" s="174"/>
      <c r="L19" s="174"/>
      <c r="M19" s="175"/>
      <c r="N19" s="175"/>
      <c r="O19" s="176"/>
      <c r="P19" s="176"/>
      <c r="Q19" s="176"/>
      <c r="R19" s="168"/>
    </row>
    <row r="20" spans="1:18" ht="27" customHeight="1" x14ac:dyDescent="0.35">
      <c r="A20" s="7"/>
      <c r="B20" s="178" t="s">
        <v>451</v>
      </c>
      <c r="C20" s="17"/>
      <c r="D20" s="17"/>
      <c r="E20" s="17"/>
      <c r="F20" s="17"/>
      <c r="G20" s="17"/>
      <c r="H20" s="17"/>
      <c r="I20" s="17"/>
      <c r="J20" s="17"/>
      <c r="K20" s="17"/>
      <c r="L20" s="17"/>
      <c r="M20" s="17"/>
      <c r="N20" s="18"/>
      <c r="O20" s="381" t="s">
        <v>1055</v>
      </c>
      <c r="P20" s="381"/>
      <c r="Q20" s="381"/>
      <c r="R20" s="168"/>
    </row>
    <row r="21" spans="1:18" ht="25.5" customHeight="1" x14ac:dyDescent="0.25">
      <c r="A21" s="26" t="s">
        <v>29</v>
      </c>
      <c r="B21" s="169" t="s">
        <v>895</v>
      </c>
      <c r="C21" s="169"/>
      <c r="D21" s="169"/>
      <c r="E21" s="169"/>
      <c r="F21" s="169"/>
      <c r="G21" s="169"/>
      <c r="H21" s="169"/>
      <c r="I21" s="169"/>
      <c r="J21" s="169"/>
      <c r="K21" s="169"/>
      <c r="L21" s="169"/>
      <c r="M21" s="169"/>
      <c r="N21" s="169"/>
      <c r="O21" s="247">
        <f>'1) Company information'!$E$16</f>
        <v>0</v>
      </c>
      <c r="P21" s="379">
        <f>'3) Investment funds'!X117</f>
        <v>0</v>
      </c>
      <c r="Q21" s="379"/>
      <c r="R21" s="168"/>
    </row>
    <row r="22" spans="1:18" ht="25.5" customHeight="1" x14ac:dyDescent="0.25">
      <c r="A22" s="26" t="s">
        <v>30</v>
      </c>
      <c r="B22" s="169" t="s">
        <v>896</v>
      </c>
      <c r="C22" s="169"/>
      <c r="D22" s="169"/>
      <c r="E22" s="169"/>
      <c r="F22" s="169"/>
      <c r="G22" s="169"/>
      <c r="H22" s="169"/>
      <c r="I22" s="169"/>
      <c r="J22" s="169"/>
      <c r="K22" s="169"/>
      <c r="L22" s="169"/>
      <c r="M22" s="169"/>
      <c r="N22" s="169"/>
      <c r="O22" s="247">
        <f>'1) Company information'!$E$16</f>
        <v>0</v>
      </c>
      <c r="P22" s="379">
        <f>'4) Mandates and own assets'!X117</f>
        <v>0</v>
      </c>
      <c r="Q22" s="379"/>
      <c r="R22" s="168"/>
    </row>
    <row r="23" spans="1:18" ht="25.5" customHeight="1" x14ac:dyDescent="0.25">
      <c r="A23" s="26"/>
      <c r="B23" s="177" t="s">
        <v>454</v>
      </c>
      <c r="C23" s="169"/>
      <c r="D23" s="169"/>
      <c r="E23" s="169"/>
      <c r="F23" s="169"/>
      <c r="G23" s="169"/>
      <c r="H23" s="169"/>
      <c r="I23" s="169"/>
      <c r="J23" s="169"/>
      <c r="K23" s="169"/>
      <c r="L23" s="169"/>
      <c r="M23" s="169"/>
      <c r="N23" s="169"/>
      <c r="O23" s="30">
        <f>'1) Company information'!$E$16</f>
        <v>0</v>
      </c>
      <c r="P23" s="380">
        <f>SUM(P21+P22)</f>
        <v>0</v>
      </c>
      <c r="Q23" s="380"/>
      <c r="R23" s="168"/>
    </row>
    <row r="24" spans="1:18" ht="33" customHeight="1" thickBot="1" x14ac:dyDescent="0.3">
      <c r="A24" s="26"/>
      <c r="B24" s="174"/>
      <c r="C24" s="174"/>
      <c r="D24" s="174"/>
      <c r="E24" s="174"/>
      <c r="F24" s="174"/>
      <c r="G24" s="174"/>
      <c r="H24" s="174"/>
      <c r="I24" s="174"/>
      <c r="J24" s="174"/>
      <c r="K24" s="174"/>
      <c r="L24" s="174"/>
      <c r="M24" s="175"/>
      <c r="N24" s="175"/>
      <c r="O24" s="176"/>
      <c r="P24" s="176"/>
      <c r="Q24" s="176"/>
      <c r="R24" s="168"/>
    </row>
    <row r="25" spans="1:18" ht="25.5" customHeight="1" x14ac:dyDescent="0.35">
      <c r="A25" s="26"/>
      <c r="B25" s="18" t="s">
        <v>455</v>
      </c>
      <c r="C25" s="18"/>
      <c r="D25" s="18"/>
      <c r="E25" s="18"/>
      <c r="F25" s="18"/>
      <c r="G25" s="18"/>
      <c r="H25" s="18"/>
      <c r="I25" s="18"/>
      <c r="J25" s="18"/>
      <c r="K25" s="18"/>
      <c r="L25" s="18"/>
      <c r="M25" s="18"/>
      <c r="N25" s="18"/>
      <c r="O25" s="18"/>
      <c r="P25" s="18"/>
      <c r="Q25" s="18"/>
      <c r="R25" s="168"/>
    </row>
    <row r="26" spans="1:18" ht="32.25" customHeight="1" x14ac:dyDescent="0.25">
      <c r="A26" s="26"/>
      <c r="B26" s="382" t="s">
        <v>1057</v>
      </c>
      <c r="C26" s="383"/>
      <c r="D26" s="383"/>
      <c r="E26" s="383"/>
      <c r="F26" s="383"/>
      <c r="G26" s="383"/>
      <c r="H26" s="383"/>
      <c r="I26" s="383"/>
      <c r="J26" s="383"/>
      <c r="K26" s="383"/>
      <c r="L26" s="383"/>
      <c r="M26" s="383"/>
      <c r="N26" s="383"/>
      <c r="O26" s="383"/>
      <c r="P26" s="383"/>
      <c r="Q26" s="383"/>
      <c r="R26" s="168"/>
    </row>
    <row r="27" spans="1:18" ht="25.5" customHeight="1" x14ac:dyDescent="0.25">
      <c r="A27" s="26" t="s">
        <v>459</v>
      </c>
      <c r="B27" s="109" t="s">
        <v>907</v>
      </c>
      <c r="C27" s="169"/>
      <c r="D27" s="169"/>
      <c r="E27" s="169"/>
      <c r="F27" s="169"/>
      <c r="G27" s="169"/>
      <c r="H27" s="169"/>
      <c r="I27" s="169"/>
      <c r="J27" s="169"/>
      <c r="K27" s="169"/>
      <c r="L27" s="169"/>
      <c r="M27" s="169"/>
      <c r="N27" s="169"/>
      <c r="O27" s="179">
        <f>'1) Company information'!$E$16</f>
        <v>0</v>
      </c>
      <c r="P27" s="376"/>
      <c r="Q27" s="376"/>
      <c r="R27" s="168"/>
    </row>
    <row r="28" spans="1:18" ht="25.5" customHeight="1" x14ac:dyDescent="0.25">
      <c r="A28" s="26" t="s">
        <v>460</v>
      </c>
      <c r="B28" s="169" t="s">
        <v>457</v>
      </c>
      <c r="C28" s="169"/>
      <c r="D28" s="169"/>
      <c r="E28" s="169"/>
      <c r="F28" s="169"/>
      <c r="G28" s="169"/>
      <c r="H28" s="169"/>
      <c r="I28" s="169"/>
      <c r="J28" s="169"/>
      <c r="K28" s="169"/>
      <c r="L28" s="169"/>
      <c r="M28" s="169"/>
      <c r="N28" s="169"/>
      <c r="O28" s="179">
        <f>'1) Company information'!$E$16</f>
        <v>0</v>
      </c>
      <c r="P28" s="376"/>
      <c r="Q28" s="376"/>
      <c r="R28" s="168"/>
    </row>
    <row r="29" spans="1:18" ht="25.5" customHeight="1" x14ac:dyDescent="0.25">
      <c r="A29" s="26"/>
      <c r="B29" s="177" t="s">
        <v>458</v>
      </c>
      <c r="C29" s="169"/>
      <c r="D29" s="169"/>
      <c r="E29" s="169"/>
      <c r="F29" s="169"/>
      <c r="G29" s="169"/>
      <c r="H29" s="169"/>
      <c r="I29" s="169"/>
      <c r="J29" s="169"/>
      <c r="K29" s="169"/>
      <c r="L29" s="169"/>
      <c r="M29" s="169"/>
      <c r="N29" s="169"/>
      <c r="O29" s="170">
        <f>'1) Company information'!$E$16</f>
        <v>0</v>
      </c>
      <c r="P29" s="380">
        <f>SUM(P27:Q28)</f>
        <v>0</v>
      </c>
      <c r="Q29" s="380"/>
      <c r="R29" s="168"/>
    </row>
    <row r="30" spans="1:18" ht="25.5" customHeight="1" x14ac:dyDescent="0.25">
      <c r="A30" s="26"/>
      <c r="B30" s="174"/>
      <c r="C30" s="174"/>
      <c r="D30" s="174"/>
      <c r="E30" s="174"/>
      <c r="F30" s="174"/>
      <c r="G30" s="174"/>
      <c r="H30" s="174"/>
      <c r="I30" s="174"/>
      <c r="J30" s="174"/>
      <c r="K30" s="174"/>
      <c r="L30" s="174"/>
      <c r="M30" s="175"/>
      <c r="N30" s="175"/>
      <c r="O30" s="180"/>
      <c r="P30" s="180"/>
      <c r="Q30" s="180"/>
      <c r="R30" s="168"/>
    </row>
    <row r="31" spans="1:18" ht="25.5" customHeight="1" x14ac:dyDescent="0.25">
      <c r="A31" s="26"/>
      <c r="B31" s="177" t="s">
        <v>461</v>
      </c>
      <c r="C31" s="169"/>
      <c r="D31" s="169"/>
      <c r="E31" s="169"/>
      <c r="F31" s="169"/>
      <c r="G31" s="169"/>
      <c r="H31" s="169"/>
      <c r="I31" s="169"/>
      <c r="J31" s="169"/>
      <c r="K31" s="169"/>
      <c r="L31" s="169"/>
      <c r="M31" s="169"/>
      <c r="N31" s="169"/>
      <c r="O31" s="170">
        <f>'1) Company information'!$E$16</f>
        <v>0</v>
      </c>
      <c r="P31" s="380">
        <f>P29+P23</f>
        <v>0</v>
      </c>
      <c r="Q31" s="380"/>
      <c r="R31" s="168"/>
    </row>
    <row r="32" spans="1:18" ht="33" customHeight="1" thickBot="1" x14ac:dyDescent="0.3">
      <c r="A32" s="26"/>
      <c r="B32" s="174"/>
      <c r="C32" s="174"/>
      <c r="D32" s="174"/>
      <c r="E32" s="174"/>
      <c r="F32" s="174"/>
      <c r="G32" s="174"/>
      <c r="H32" s="174"/>
      <c r="I32" s="174"/>
      <c r="J32" s="174"/>
      <c r="K32" s="174"/>
      <c r="L32" s="174"/>
      <c r="M32" s="175"/>
      <c r="N32" s="175"/>
      <c r="O32" s="176"/>
      <c r="P32" s="176"/>
      <c r="Q32" s="176"/>
      <c r="R32" s="168"/>
    </row>
    <row r="33" spans="1:18" ht="25.5" customHeight="1" x14ac:dyDescent="0.35">
      <c r="A33" s="26"/>
      <c r="B33" s="18" t="s">
        <v>897</v>
      </c>
      <c r="C33" s="17"/>
      <c r="D33" s="17"/>
      <c r="E33" s="17"/>
      <c r="F33" s="17"/>
      <c r="G33" s="17"/>
      <c r="H33" s="17"/>
      <c r="I33" s="17"/>
      <c r="J33" s="17"/>
      <c r="K33" s="17"/>
      <c r="L33" s="17"/>
      <c r="M33" s="17"/>
      <c r="N33" s="18"/>
      <c r="O33" s="17"/>
      <c r="P33" s="17"/>
      <c r="Q33" s="17"/>
      <c r="R33" s="168"/>
    </row>
    <row r="34" spans="1:18" ht="25.5" customHeight="1" x14ac:dyDescent="0.25">
      <c r="A34" s="26" t="s">
        <v>48</v>
      </c>
      <c r="B34" s="109" t="s">
        <v>1058</v>
      </c>
      <c r="C34" s="169"/>
      <c r="D34" s="169"/>
      <c r="E34" s="169"/>
      <c r="F34" s="169"/>
      <c r="G34" s="169"/>
      <c r="H34" s="169"/>
      <c r="I34" s="169"/>
      <c r="J34" s="169"/>
      <c r="K34" s="169"/>
      <c r="L34" s="169"/>
      <c r="M34" s="169"/>
      <c r="N34" s="169"/>
      <c r="O34" s="364"/>
      <c r="P34" s="364"/>
      <c r="Q34" s="364"/>
      <c r="R34" s="168"/>
    </row>
    <row r="35" spans="1:18" ht="25.5" customHeight="1" x14ac:dyDescent="0.25">
      <c r="A35" s="26" t="s">
        <v>49</v>
      </c>
      <c r="B35" s="169" t="s">
        <v>463</v>
      </c>
      <c r="C35" s="169"/>
      <c r="D35" s="169"/>
      <c r="E35" s="169"/>
      <c r="F35" s="169"/>
      <c r="G35" s="169"/>
      <c r="H35" s="169"/>
      <c r="I35" s="169"/>
      <c r="J35" s="169"/>
      <c r="K35" s="169"/>
      <c r="L35" s="169"/>
      <c r="M35" s="169"/>
      <c r="N35" s="169"/>
      <c r="O35" s="367"/>
      <c r="P35" s="367"/>
      <c r="Q35" s="367"/>
      <c r="R35" s="168"/>
    </row>
    <row r="36" spans="1:18" ht="25.5" customHeight="1" x14ac:dyDescent="0.25">
      <c r="A36" s="26" t="s">
        <v>396</v>
      </c>
      <c r="B36" s="109" t="s">
        <v>939</v>
      </c>
      <c r="C36" s="169"/>
      <c r="D36" s="169"/>
      <c r="E36" s="169"/>
      <c r="F36" s="169"/>
      <c r="G36" s="169"/>
      <c r="H36" s="169"/>
      <c r="I36" s="169"/>
      <c r="J36" s="169"/>
      <c r="K36" s="169"/>
      <c r="L36" s="169"/>
      <c r="M36" s="169"/>
      <c r="N36" s="169"/>
      <c r="O36" s="179">
        <f>'1) Company information'!$E$16</f>
        <v>0</v>
      </c>
      <c r="P36" s="364"/>
      <c r="Q36" s="364"/>
      <c r="R36" s="168"/>
    </row>
    <row r="37" spans="1:18" ht="25.5" customHeight="1" x14ac:dyDescent="0.2">
      <c r="A37" s="26"/>
      <c r="B37" s="176"/>
      <c r="C37" s="176"/>
      <c r="D37" s="176"/>
      <c r="E37" s="176"/>
      <c r="F37" s="176"/>
      <c r="G37" s="176"/>
      <c r="H37" s="176"/>
      <c r="I37" s="176"/>
      <c r="J37" s="176"/>
      <c r="K37" s="176"/>
      <c r="L37" s="176"/>
      <c r="M37" s="176"/>
      <c r="N37" s="176"/>
      <c r="O37" s="176"/>
      <c r="P37" s="176"/>
      <c r="Q37" s="176"/>
      <c r="R37" s="298"/>
    </row>
    <row r="38" spans="1:18" ht="32.25" customHeight="1" x14ac:dyDescent="0.25">
      <c r="A38" s="26" t="s">
        <v>908</v>
      </c>
      <c r="B38" s="374" t="s">
        <v>909</v>
      </c>
      <c r="C38" s="374"/>
      <c r="D38" s="374"/>
      <c r="E38" s="374"/>
      <c r="F38" s="374"/>
      <c r="G38" s="374"/>
      <c r="H38" s="374"/>
      <c r="I38" s="374"/>
      <c r="J38" s="374"/>
      <c r="K38" s="374"/>
      <c r="L38" s="374"/>
      <c r="M38" s="374"/>
      <c r="N38" s="374"/>
      <c r="O38" s="374"/>
      <c r="P38" s="374"/>
      <c r="Q38" s="374"/>
      <c r="R38" s="298"/>
    </row>
    <row r="39" spans="1:18" ht="87.75" customHeight="1" x14ac:dyDescent="0.2">
      <c r="A39" s="26"/>
      <c r="B39" s="377"/>
      <c r="C39" s="377"/>
      <c r="D39" s="377"/>
      <c r="E39" s="377"/>
      <c r="F39" s="377"/>
      <c r="G39" s="377"/>
      <c r="H39" s="377"/>
      <c r="I39" s="377"/>
      <c r="J39" s="377"/>
      <c r="K39" s="377"/>
      <c r="L39" s="377"/>
      <c r="M39" s="377"/>
      <c r="N39" s="377"/>
      <c r="O39" s="377"/>
      <c r="P39" s="377"/>
      <c r="Q39" s="377"/>
      <c r="R39" s="298"/>
    </row>
    <row r="40" spans="1:18" ht="48" customHeight="1" x14ac:dyDescent="0.25">
      <c r="A40" s="299"/>
      <c r="B40" s="300"/>
      <c r="C40" s="174"/>
      <c r="D40" s="174"/>
      <c r="E40" s="174"/>
      <c r="F40" s="174"/>
      <c r="G40" s="174"/>
      <c r="H40" s="174"/>
      <c r="I40" s="174"/>
      <c r="J40" s="174"/>
      <c r="K40" s="174"/>
      <c r="L40" s="174"/>
      <c r="M40" s="175"/>
      <c r="N40" s="175"/>
      <c r="O40" s="176"/>
      <c r="P40" s="176"/>
      <c r="Q40" s="176"/>
      <c r="R40" s="168"/>
    </row>
  </sheetData>
  <sheetProtection sheet="1" objects="1" scenarios="1"/>
  <mergeCells count="20">
    <mergeCell ref="B38:Q38"/>
    <mergeCell ref="B39:Q39"/>
    <mergeCell ref="C18:O18"/>
    <mergeCell ref="P21:Q21"/>
    <mergeCell ref="P22:Q22"/>
    <mergeCell ref="P23:Q23"/>
    <mergeCell ref="O20:Q20"/>
    <mergeCell ref="P36:Q36"/>
    <mergeCell ref="B26:Q26"/>
    <mergeCell ref="P27:Q27"/>
    <mergeCell ref="P28:Q28"/>
    <mergeCell ref="P29:Q29"/>
    <mergeCell ref="P31:Q31"/>
    <mergeCell ref="O35:Q35"/>
    <mergeCell ref="O34:Q34"/>
    <mergeCell ref="B3:O3"/>
    <mergeCell ref="B6:M6"/>
    <mergeCell ref="O6:Q6"/>
    <mergeCell ref="B7:M7"/>
    <mergeCell ref="O7:Q7"/>
  </mergeCells>
  <dataValidations count="4">
    <dataValidation type="decimal" operator="greaterThanOrEqual" allowBlank="1" showInputMessage="1" showErrorMessage="1" error="Please enter only numbers." sqref="P8:Q19 O19 Q24:Q25 P23:P25 Q30 O27:P32 Q32 O34 O40:Q40 O21:O25 O36:O37">
      <formula1>0</formula1>
    </dataValidation>
    <dataValidation type="list" allowBlank="1" showDropDown="1" showInputMessage="1" showErrorMessage="1" error="Mark with &quot;x&quot; if applicable." sqref="O9:O17">
      <formula1>"x"</formula1>
    </dataValidation>
    <dataValidation operator="greaterThanOrEqual" allowBlank="1" showInputMessage="1" showErrorMessage="1" error="Please enter only numbers." sqref="P21:Q22"/>
    <dataValidation type="decimal" operator="notEqual" allowBlank="1" showInputMessage="1" showErrorMessage="1" error="Only numbers allowed." sqref="P36:Q37">
      <formula1>0.01</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'Dropdown-Content (Hidden)'!$B$10:$B$11</xm:f>
          </x14:formula1>
          <xm:sqref>O6 O35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79"/>
  <sheetViews>
    <sheetView showGridLines="0" zoomScaleNormal="100" workbookViewId="0">
      <selection activeCell="B10" sqref="B10:S10"/>
    </sheetView>
  </sheetViews>
  <sheetFormatPr baseColWidth="10" defaultColWidth="5.140625" defaultRowHeight="15" x14ac:dyDescent="0.25"/>
  <cols>
    <col min="1" max="1" width="10" style="43" customWidth="1"/>
    <col min="2" max="34" width="5" style="43" customWidth="1"/>
    <col min="35" max="62" width="4.85546875" style="43" customWidth="1"/>
    <col min="63" max="63" width="6.140625" style="43" customWidth="1"/>
    <col min="64" max="67" width="4.85546875" style="43" customWidth="1"/>
    <col min="68" max="68" width="28.28515625" style="150" customWidth="1"/>
    <col min="69" max="71" width="6.140625" style="43" customWidth="1"/>
    <col min="72" max="80" width="4.85546875" style="43" customWidth="1"/>
    <col min="81" max="82" width="12.5703125" style="216" hidden="1" customWidth="1"/>
    <col min="83" max="109" width="5.140625" style="230" hidden="1" customWidth="1"/>
    <col min="110" max="110" width="10.42578125" style="230" hidden="1" customWidth="1"/>
    <col min="111" max="111" width="5.140625" style="230" hidden="1" customWidth="1"/>
    <col min="112" max="113" width="7.85546875" style="230" hidden="1" customWidth="1"/>
    <col min="114" max="118" width="5.140625" style="230" hidden="1" customWidth="1"/>
    <col min="119" max="119" width="5.28515625" style="230" hidden="1" customWidth="1"/>
    <col min="120" max="124" width="5.140625" style="230" hidden="1" customWidth="1"/>
    <col min="125" max="126" width="5.140625" style="216" hidden="1" customWidth="1"/>
    <col min="127" max="127" width="36.7109375" style="216" hidden="1" customWidth="1"/>
    <col min="128" max="129" width="5.140625" style="216" hidden="1" customWidth="1"/>
    <col min="130" max="16222" width="5.140625" style="43"/>
    <col min="16223" max="16384" width="5.140625" style="245"/>
  </cols>
  <sheetData>
    <row r="1" spans="1:128" ht="26.25" x14ac:dyDescent="0.2">
      <c r="A1" s="7"/>
      <c r="B1" s="16" t="s">
        <v>1050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334"/>
      <c r="CD1" s="231" t="s">
        <v>554</v>
      </c>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row>
    <row r="2" spans="1:128" x14ac:dyDescent="0.2">
      <c r="A2" s="7"/>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13"/>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334"/>
      <c r="BV2" s="334"/>
      <c r="BW2" s="334"/>
      <c r="BX2" s="334"/>
      <c r="BY2" s="334"/>
      <c r="BZ2" s="334"/>
      <c r="CA2" s="334"/>
      <c r="CB2" s="334"/>
    </row>
    <row r="3" spans="1:128" ht="225" customHeight="1" x14ac:dyDescent="0.2">
      <c r="A3" s="7"/>
      <c r="B3" s="373" t="s">
        <v>1059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334"/>
      <c r="BV3" s="334"/>
      <c r="BW3" s="334"/>
      <c r="BX3" s="334"/>
      <c r="BY3" s="334"/>
      <c r="BZ3" s="334"/>
      <c r="CA3" s="334"/>
      <c r="CB3" s="334"/>
    </row>
    <row r="4" spans="1:128" ht="15.75" thickBot="1" x14ac:dyDescent="0.25">
      <c r="A4" s="7"/>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334"/>
      <c r="BU4" s="334"/>
      <c r="BV4" s="334"/>
      <c r="BW4" s="334"/>
      <c r="BX4" s="334"/>
      <c r="BY4" s="334"/>
      <c r="BZ4" s="334"/>
      <c r="CA4" s="334"/>
      <c r="CB4" s="334"/>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3"/>
      <c r="DV4" s="233"/>
      <c r="DW4" s="233"/>
      <c r="DX4" s="233"/>
    </row>
    <row r="5" spans="1:128" ht="21" x14ac:dyDescent="0.35">
      <c r="A5" s="7"/>
      <c r="B5" s="18" t="s">
        <v>1060</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334"/>
      <c r="CF5" s="204"/>
      <c r="CG5" s="205" t="s">
        <v>525</v>
      </c>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6"/>
    </row>
    <row r="6" spans="1:128" ht="15" customHeight="1" x14ac:dyDescent="0.25">
      <c r="A6" s="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400" t="s">
        <v>1063</v>
      </c>
      <c r="AD6" s="400"/>
      <c r="AE6" s="400"/>
      <c r="AF6" s="182"/>
      <c r="AG6" s="400" t="s">
        <v>952</v>
      </c>
      <c r="AH6" s="400"/>
      <c r="AI6" s="334"/>
      <c r="AJ6" s="13"/>
      <c r="AK6" s="282"/>
      <c r="AL6" s="282"/>
      <c r="AM6" s="282"/>
      <c r="AN6" s="282"/>
      <c r="AO6" s="438" t="s">
        <v>464</v>
      </c>
      <c r="AP6" s="438"/>
      <c r="AQ6" s="438"/>
      <c r="AR6" s="438"/>
      <c r="AS6" s="438"/>
      <c r="AT6" s="438"/>
      <c r="AU6" s="438"/>
      <c r="AV6" s="438"/>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334"/>
      <c r="BV6" s="334"/>
      <c r="BW6" s="334"/>
      <c r="BX6" s="334"/>
      <c r="BY6" s="334"/>
      <c r="BZ6" s="334"/>
      <c r="CA6" s="334"/>
      <c r="CB6" s="334"/>
      <c r="CF6" s="204"/>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428" t="s">
        <v>524</v>
      </c>
      <c r="DL6" s="428"/>
      <c r="DM6" s="428"/>
      <c r="DN6" s="208"/>
      <c r="DO6" s="226"/>
      <c r="DP6" s="226"/>
      <c r="DQ6" s="226"/>
      <c r="DR6" s="206"/>
      <c r="DS6" s="206"/>
      <c r="DT6" s="206"/>
      <c r="DU6" s="206"/>
      <c r="DV6" s="206"/>
      <c r="DW6" s="206"/>
      <c r="DX6" s="206"/>
    </row>
    <row r="7" spans="1:128" ht="63.75" customHeight="1" x14ac:dyDescent="0.25">
      <c r="A7" s="7"/>
      <c r="B7" s="361" t="s">
        <v>911</v>
      </c>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181"/>
      <c r="AC7" s="400"/>
      <c r="AD7" s="400"/>
      <c r="AE7" s="400"/>
      <c r="AF7" s="182"/>
      <c r="AG7" s="400"/>
      <c r="AH7" s="400"/>
      <c r="AI7" s="334"/>
      <c r="AJ7" s="13"/>
      <c r="AK7" s="282"/>
      <c r="AL7" s="334"/>
      <c r="AM7" s="334"/>
      <c r="AN7" s="334"/>
      <c r="AO7" s="438"/>
      <c r="AP7" s="438"/>
      <c r="AQ7" s="438"/>
      <c r="AR7" s="438"/>
      <c r="AS7" s="438"/>
      <c r="AT7" s="438"/>
      <c r="AU7" s="438"/>
      <c r="AV7" s="438"/>
      <c r="AW7" s="334"/>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334"/>
      <c r="BV7" s="334"/>
      <c r="BW7" s="334"/>
      <c r="BX7" s="334"/>
      <c r="BY7" s="334"/>
      <c r="BZ7" s="334"/>
      <c r="CA7" s="334"/>
      <c r="CB7" s="334"/>
      <c r="CF7" s="204"/>
      <c r="CG7" s="209"/>
      <c r="CH7" s="209"/>
      <c r="CI7" s="209"/>
      <c r="CJ7" s="209"/>
      <c r="CK7" s="209"/>
      <c r="CL7" s="209"/>
      <c r="CM7" s="209"/>
      <c r="CN7" s="209"/>
      <c r="CO7" s="209"/>
      <c r="CP7" s="209"/>
      <c r="CQ7" s="209"/>
      <c r="CR7" s="209"/>
      <c r="CS7" s="209"/>
      <c r="CT7" s="209"/>
      <c r="CU7" s="209"/>
      <c r="CV7" s="209"/>
      <c r="CW7" s="430"/>
      <c r="CX7" s="430"/>
      <c r="CY7" s="223"/>
      <c r="CZ7" s="223"/>
      <c r="DA7" s="223"/>
      <c r="DB7" s="223"/>
      <c r="DC7" s="223"/>
      <c r="DD7" s="223"/>
      <c r="DE7" s="223"/>
      <c r="DF7" s="223"/>
      <c r="DG7" s="209"/>
      <c r="DH7" s="209"/>
      <c r="DI7" s="209"/>
      <c r="DJ7" s="209"/>
      <c r="DK7" s="428"/>
      <c r="DL7" s="428"/>
      <c r="DM7" s="428"/>
      <c r="DN7" s="208"/>
      <c r="DO7" s="226"/>
      <c r="DP7" s="226"/>
      <c r="DQ7" s="226"/>
      <c r="DR7" s="206"/>
      <c r="DS7" s="206"/>
      <c r="DT7" s="206"/>
      <c r="DU7" s="206"/>
      <c r="DV7" s="206"/>
      <c r="DW7" s="206"/>
      <c r="DX7" s="206"/>
    </row>
    <row r="8" spans="1:128" ht="23.25" customHeight="1" x14ac:dyDescent="0.25">
      <c r="A8" s="7"/>
      <c r="B8" s="74"/>
      <c r="C8" s="74"/>
      <c r="D8" s="74"/>
      <c r="E8" s="74"/>
      <c r="F8" s="74"/>
      <c r="G8" s="74"/>
      <c r="H8" s="74"/>
      <c r="I8" s="74"/>
      <c r="J8" s="74"/>
      <c r="K8" s="74"/>
      <c r="L8" s="74"/>
      <c r="M8" s="74"/>
      <c r="N8" s="74"/>
      <c r="O8" s="74"/>
      <c r="P8" s="74"/>
      <c r="Q8" s="74"/>
      <c r="R8" s="74"/>
      <c r="S8" s="74"/>
      <c r="T8" s="79" t="s">
        <v>270</v>
      </c>
      <c r="U8" s="80"/>
      <c r="V8" s="80"/>
      <c r="W8" s="80"/>
      <c r="X8" s="80"/>
      <c r="Y8" s="80"/>
      <c r="Z8" s="80"/>
      <c r="AA8" s="80"/>
      <c r="AB8" s="74"/>
      <c r="AC8" s="400"/>
      <c r="AD8" s="400"/>
      <c r="AE8" s="400"/>
      <c r="AF8" s="182"/>
      <c r="AG8" s="400"/>
      <c r="AH8" s="400"/>
      <c r="AI8" s="334"/>
      <c r="AJ8" s="13"/>
      <c r="AK8" s="334"/>
      <c r="AL8" s="334"/>
      <c r="AM8" s="334"/>
      <c r="AN8" s="334"/>
      <c r="AO8" s="438"/>
      <c r="AP8" s="438"/>
      <c r="AQ8" s="438"/>
      <c r="AR8" s="438"/>
      <c r="AS8" s="438"/>
      <c r="AT8" s="438"/>
      <c r="AU8" s="438"/>
      <c r="AV8" s="438"/>
      <c r="AW8" s="334"/>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334"/>
      <c r="BV8" s="334"/>
      <c r="BW8" s="334"/>
      <c r="BX8" s="334"/>
      <c r="BY8" s="334"/>
      <c r="BZ8" s="334"/>
      <c r="CA8" s="334"/>
      <c r="CB8" s="334"/>
      <c r="CF8" s="204"/>
      <c r="CG8" s="210"/>
      <c r="CH8" s="210"/>
      <c r="CI8" s="210"/>
      <c r="CJ8" s="210"/>
      <c r="CK8" s="210"/>
      <c r="CL8" s="210"/>
      <c r="CM8" s="210"/>
      <c r="CN8" s="210"/>
      <c r="CO8" s="210"/>
      <c r="CP8" s="210"/>
      <c r="CQ8" s="210"/>
      <c r="CR8" s="210"/>
      <c r="CS8" s="210"/>
      <c r="CT8" s="210"/>
      <c r="CU8" s="210"/>
      <c r="CV8" s="210"/>
      <c r="CW8" s="210"/>
      <c r="CX8" s="210"/>
      <c r="CY8" s="211" t="s">
        <v>522</v>
      </c>
      <c r="CZ8" s="212"/>
      <c r="DA8" s="212"/>
      <c r="DB8" s="212"/>
      <c r="DC8" s="212"/>
      <c r="DD8" s="212"/>
      <c r="DE8" s="212"/>
      <c r="DF8" s="212"/>
      <c r="DG8" s="210"/>
      <c r="DH8" s="210"/>
      <c r="DI8" s="210"/>
      <c r="DJ8" s="210"/>
      <c r="DK8" s="428"/>
      <c r="DL8" s="428"/>
      <c r="DM8" s="428"/>
      <c r="DN8" s="208"/>
      <c r="DO8" s="226"/>
      <c r="DP8" s="226"/>
      <c r="DQ8" s="226"/>
      <c r="DR8" s="206"/>
      <c r="DS8" s="206"/>
      <c r="DT8" s="206"/>
      <c r="DU8" s="206"/>
      <c r="DV8" s="206"/>
      <c r="DW8" s="206"/>
      <c r="DX8" s="206"/>
    </row>
    <row r="9" spans="1:128" ht="162.75" customHeight="1" x14ac:dyDescent="0.25">
      <c r="A9" s="7" t="s">
        <v>51</v>
      </c>
      <c r="B9" s="422" t="s">
        <v>1061</v>
      </c>
      <c r="C9" s="422"/>
      <c r="D9" s="422"/>
      <c r="E9" s="422"/>
      <c r="F9" s="422"/>
      <c r="G9" s="422"/>
      <c r="H9" s="422"/>
      <c r="I9" s="422"/>
      <c r="J9" s="422"/>
      <c r="K9" s="422"/>
      <c r="L9" s="422"/>
      <c r="M9" s="422"/>
      <c r="N9" s="422"/>
      <c r="O9" s="422"/>
      <c r="P9" s="422"/>
      <c r="Q9" s="422"/>
      <c r="R9" s="422"/>
      <c r="S9" s="422"/>
      <c r="T9" s="40" t="s">
        <v>53</v>
      </c>
      <c r="U9" s="304" t="s">
        <v>910</v>
      </c>
      <c r="V9" s="40" t="s">
        <v>54</v>
      </c>
      <c r="W9" s="40" t="s">
        <v>59</v>
      </c>
      <c r="X9" s="40" t="s">
        <v>55</v>
      </c>
      <c r="Y9" s="40" t="s">
        <v>56</v>
      </c>
      <c r="Z9" s="40" t="s">
        <v>57</v>
      </c>
      <c r="AA9" s="40" t="s">
        <v>58</v>
      </c>
      <c r="AB9" s="27"/>
      <c r="AC9" s="400"/>
      <c r="AD9" s="400"/>
      <c r="AE9" s="400"/>
      <c r="AF9" s="182"/>
      <c r="AG9" s="400"/>
      <c r="AH9" s="400"/>
      <c r="AI9" s="334"/>
      <c r="AJ9" s="405" t="s">
        <v>953</v>
      </c>
      <c r="AK9" s="405"/>
      <c r="AL9" s="405"/>
      <c r="AM9" s="405"/>
      <c r="AN9" s="334"/>
      <c r="AO9" s="438"/>
      <c r="AP9" s="438"/>
      <c r="AQ9" s="438"/>
      <c r="AR9" s="438"/>
      <c r="AS9" s="438"/>
      <c r="AT9" s="438"/>
      <c r="AU9" s="438"/>
      <c r="AV9" s="438"/>
      <c r="AW9" s="334"/>
      <c r="AX9" s="422" t="s">
        <v>1062</v>
      </c>
      <c r="AY9" s="422"/>
      <c r="AZ9" s="422"/>
      <c r="BA9" s="422"/>
      <c r="BB9" s="422"/>
      <c r="BC9" s="422"/>
      <c r="BD9" s="422"/>
      <c r="BE9" s="422"/>
      <c r="BF9" s="422"/>
      <c r="BG9" s="422"/>
      <c r="BH9" s="422"/>
      <c r="BI9" s="422"/>
      <c r="BJ9" s="422"/>
      <c r="BK9" s="422"/>
      <c r="BL9" s="422"/>
      <c r="BM9" s="422"/>
      <c r="BN9" s="422"/>
      <c r="BO9" s="422"/>
      <c r="BP9" s="422"/>
      <c r="BQ9" s="422"/>
      <c r="BR9" s="422"/>
      <c r="BS9" s="422"/>
      <c r="BT9" s="282"/>
      <c r="BU9" s="334"/>
      <c r="BV9" s="334"/>
      <c r="BW9" s="334"/>
      <c r="BX9" s="334"/>
      <c r="BY9" s="334"/>
      <c r="BZ9" s="334"/>
      <c r="CA9" s="334"/>
      <c r="CB9" s="334"/>
      <c r="CF9" s="204" t="s">
        <v>51</v>
      </c>
      <c r="CG9" s="429" t="s">
        <v>52</v>
      </c>
      <c r="CH9" s="429"/>
      <c r="CI9" s="429"/>
      <c r="CJ9" s="429"/>
      <c r="CK9" s="429"/>
      <c r="CL9" s="429"/>
      <c r="CM9" s="429"/>
      <c r="CN9" s="429"/>
      <c r="CO9" s="429"/>
      <c r="CP9" s="429"/>
      <c r="CQ9" s="429"/>
      <c r="CR9" s="429"/>
      <c r="CS9" s="429"/>
      <c r="CT9" s="429"/>
      <c r="CU9" s="429"/>
      <c r="CV9" s="429"/>
      <c r="CW9" s="429"/>
      <c r="CX9" s="429"/>
      <c r="CY9" s="234" t="s">
        <v>53</v>
      </c>
      <c r="CZ9" s="213" t="s">
        <v>118</v>
      </c>
      <c r="DA9" s="213" t="s">
        <v>54</v>
      </c>
      <c r="DB9" s="213" t="s">
        <v>59</v>
      </c>
      <c r="DC9" s="213" t="s">
        <v>55</v>
      </c>
      <c r="DD9" s="234" t="s">
        <v>56</v>
      </c>
      <c r="DE9" s="234" t="s">
        <v>57</v>
      </c>
      <c r="DF9" s="234" t="s">
        <v>58</v>
      </c>
      <c r="DG9" s="207"/>
      <c r="DH9" s="234" t="s">
        <v>576</v>
      </c>
      <c r="DI9" s="234" t="s">
        <v>577</v>
      </c>
      <c r="DJ9" s="207"/>
      <c r="DK9" s="428"/>
      <c r="DL9" s="428"/>
      <c r="DM9" s="428"/>
      <c r="DN9" s="208"/>
      <c r="DO9" s="227" t="str">
        <f>'Dropdown-Content (Hidden)'!C67</f>
        <v>EX_</v>
      </c>
      <c r="DP9" s="227" t="str">
        <f>'Dropdown-Content (Hidden)'!C68</f>
        <v>NB_</v>
      </c>
      <c r="DQ9" s="227" t="str">
        <f>'Dropdown-Content (Hidden)'!C69</f>
        <v>BC_</v>
      </c>
      <c r="DR9" s="227" t="str">
        <f>'Dropdown-Content (Hidden)'!C70</f>
        <v>TH_</v>
      </c>
      <c r="DS9" s="227" t="str">
        <f>'Dropdown-Content (Hidden)'!C71</f>
        <v>II_</v>
      </c>
      <c r="DT9" s="227" t="str">
        <f>'Dropdown-Content (Hidden)'!C72</f>
        <v>EN_</v>
      </c>
      <c r="DU9" s="227" t="str">
        <f>'Dropdown-Content (Hidden)'!C73</f>
        <v>VO_</v>
      </c>
      <c r="DV9" s="227" t="str">
        <f>'Dropdown-Content (Hidden)'!C74</f>
        <v>IN_</v>
      </c>
      <c r="DW9" s="159" t="s">
        <v>523</v>
      </c>
      <c r="DX9" s="206"/>
    </row>
    <row r="10" spans="1:128" ht="25.5" customHeight="1" x14ac:dyDescent="0.25">
      <c r="A10" s="45">
        <v>1</v>
      </c>
      <c r="B10" s="364"/>
      <c r="C10" s="364"/>
      <c r="D10" s="364"/>
      <c r="E10" s="364"/>
      <c r="F10" s="364"/>
      <c r="G10" s="364"/>
      <c r="H10" s="364"/>
      <c r="I10" s="364"/>
      <c r="J10" s="364"/>
      <c r="K10" s="364"/>
      <c r="L10" s="364"/>
      <c r="M10" s="364"/>
      <c r="N10" s="364"/>
      <c r="O10" s="364"/>
      <c r="P10" s="364"/>
      <c r="Q10" s="364"/>
      <c r="R10" s="364"/>
      <c r="S10" s="364"/>
      <c r="T10" s="19"/>
      <c r="U10" s="19"/>
      <c r="V10" s="19"/>
      <c r="W10" s="19"/>
      <c r="X10" s="19"/>
      <c r="Y10" s="305"/>
      <c r="Z10" s="19"/>
      <c r="AA10" s="19"/>
      <c r="AB10" s="27"/>
      <c r="AC10" s="367"/>
      <c r="AD10" s="367"/>
      <c r="AE10" s="367"/>
      <c r="AF10" s="182"/>
      <c r="AG10" s="424"/>
      <c r="AH10" s="424"/>
      <c r="AI10" s="334"/>
      <c r="AJ10" s="437"/>
      <c r="AK10" s="437"/>
      <c r="AL10" s="437"/>
      <c r="AM10" s="437"/>
      <c r="AN10" s="334"/>
      <c r="AO10" s="367"/>
      <c r="AP10" s="367"/>
      <c r="AQ10" s="367"/>
      <c r="AR10" s="367"/>
      <c r="AS10" s="367"/>
      <c r="AT10" s="367"/>
      <c r="AU10" s="367"/>
      <c r="AV10" s="367"/>
      <c r="AW10" s="334"/>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34"/>
      <c r="CF10" s="214">
        <v>1</v>
      </c>
      <c r="CG10" s="426">
        <f t="shared" ref="CG10:CG41" si="0">B10</f>
        <v>0</v>
      </c>
      <c r="CH10" s="426"/>
      <c r="CI10" s="426"/>
      <c r="CJ10" s="426"/>
      <c r="CK10" s="426"/>
      <c r="CL10" s="426"/>
      <c r="CM10" s="426"/>
      <c r="CN10" s="426"/>
      <c r="CO10" s="426"/>
      <c r="CP10" s="426"/>
      <c r="CQ10" s="426"/>
      <c r="CR10" s="426"/>
      <c r="CS10" s="426"/>
      <c r="CT10" s="426"/>
      <c r="CU10" s="426"/>
      <c r="CV10" s="426"/>
      <c r="CW10" s="426"/>
      <c r="CX10" s="426"/>
      <c r="CY10" s="215" t="str">
        <f>'Dropdown-Content (Hidden)'!G87</f>
        <v/>
      </c>
      <c r="CZ10" s="215" t="str">
        <f t="shared" ref="CZ10:CZ41" si="1">IF(U10="","","x")</f>
        <v/>
      </c>
      <c r="DA10" s="215" t="str">
        <f t="shared" ref="DA10:DA41" si="2">IF(V10="","","x")</f>
        <v/>
      </c>
      <c r="DB10" s="215" t="str">
        <f t="shared" ref="DB10:DB41" si="3">IF(W10="","","x")</f>
        <v/>
      </c>
      <c r="DC10" s="215" t="str">
        <f t="shared" ref="DC10:DC41" si="4">IF(X10="","","x")</f>
        <v/>
      </c>
      <c r="DD10" s="215" t="str">
        <f t="shared" ref="DD10:DD41" si="5">IF(COUNTA($T$403,$X$403)=0,"",IF(Y10="","",Y10))</f>
        <v/>
      </c>
      <c r="DE10" s="215" t="str">
        <f t="shared" ref="DE10:DE41" si="6">IF(COUNTA($T$438,$X$438)=0,"",IF(Z10="","","x"))</f>
        <v/>
      </c>
      <c r="DF10" s="222">
        <f t="shared" ref="DF10:DF41" si="7">IF(AA10="",0,MAX($AA$451:$AA$456,$AA$458))</f>
        <v>0</v>
      </c>
      <c r="DG10" s="207"/>
      <c r="DH10" s="222" t="str">
        <f>IF(DD10="x",'Data (Hidden)'!$C$61,"")</f>
        <v/>
      </c>
      <c r="DI10" s="222" t="str">
        <f>IF(DE10="x",'Data (Hidden)'!$C$65,"")</f>
        <v/>
      </c>
      <c r="DJ10" s="207"/>
      <c r="DK10" s="427">
        <f>IF(COUNTBLANK(CY10:DC10)=5,MAX(DF10:DI10),100%)</f>
        <v>0</v>
      </c>
      <c r="DL10" s="427"/>
      <c r="DM10" s="427"/>
      <c r="DN10" s="208"/>
      <c r="DO10" s="228" t="str">
        <f t="shared" ref="DO10:DU10" si="8">IF(CY10="x",DO$9,"")</f>
        <v/>
      </c>
      <c r="DP10" s="228" t="str">
        <f t="shared" si="8"/>
        <v/>
      </c>
      <c r="DQ10" s="228" t="str">
        <f t="shared" si="8"/>
        <v/>
      </c>
      <c r="DR10" s="228" t="str">
        <f t="shared" si="8"/>
        <v/>
      </c>
      <c r="DS10" s="228" t="str">
        <f t="shared" si="8"/>
        <v/>
      </c>
      <c r="DT10" s="228" t="str">
        <f t="shared" si="8"/>
        <v/>
      </c>
      <c r="DU10" s="228" t="str">
        <f t="shared" si="8"/>
        <v/>
      </c>
      <c r="DV10" s="228" t="str">
        <f>IF(DF10&gt;0,$DV$9,"")</f>
        <v/>
      </c>
      <c r="DW10" s="229" t="str">
        <f>DO10&amp;DP10&amp;DQ10&amp;DR10&amp;DS10&amp;DT10&amp;DU10&amp;DV10</f>
        <v/>
      </c>
      <c r="DX10" s="206"/>
    </row>
    <row r="11" spans="1:128" ht="23.25" x14ac:dyDescent="0.25">
      <c r="A11" s="45">
        <v>2</v>
      </c>
      <c r="B11" s="364"/>
      <c r="C11" s="364"/>
      <c r="D11" s="364"/>
      <c r="E11" s="364"/>
      <c r="F11" s="364"/>
      <c r="G11" s="364"/>
      <c r="H11" s="364"/>
      <c r="I11" s="364"/>
      <c r="J11" s="364"/>
      <c r="K11" s="364"/>
      <c r="L11" s="364"/>
      <c r="M11" s="364"/>
      <c r="N11" s="364"/>
      <c r="O11" s="364"/>
      <c r="P11" s="364"/>
      <c r="Q11" s="364"/>
      <c r="R11" s="364"/>
      <c r="S11" s="364"/>
      <c r="T11" s="19"/>
      <c r="U11" s="19"/>
      <c r="V11" s="19"/>
      <c r="W11" s="19"/>
      <c r="X11" s="19"/>
      <c r="Y11" s="19"/>
      <c r="Z11" s="19"/>
      <c r="AA11" s="19"/>
      <c r="AB11" s="27"/>
      <c r="AC11" s="367"/>
      <c r="AD11" s="367"/>
      <c r="AE11" s="367"/>
      <c r="AF11" s="182"/>
      <c r="AG11" s="424"/>
      <c r="AH11" s="424"/>
      <c r="AI11" s="334"/>
      <c r="AJ11" s="437"/>
      <c r="AK11" s="437"/>
      <c r="AL11" s="437"/>
      <c r="AM11" s="437"/>
      <c r="AN11" s="334"/>
      <c r="AO11" s="367"/>
      <c r="AP11" s="367"/>
      <c r="AQ11" s="367"/>
      <c r="AR11" s="367"/>
      <c r="AS11" s="367"/>
      <c r="AT11" s="367"/>
      <c r="AU11" s="367"/>
      <c r="AV11" s="367"/>
      <c r="AW11" s="334"/>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34"/>
      <c r="CF11" s="214">
        <v>2</v>
      </c>
      <c r="CG11" s="426">
        <f t="shared" si="0"/>
        <v>0</v>
      </c>
      <c r="CH11" s="426"/>
      <c r="CI11" s="426"/>
      <c r="CJ11" s="426"/>
      <c r="CK11" s="426"/>
      <c r="CL11" s="426"/>
      <c r="CM11" s="426"/>
      <c r="CN11" s="426"/>
      <c r="CO11" s="426"/>
      <c r="CP11" s="426"/>
      <c r="CQ11" s="426"/>
      <c r="CR11" s="426"/>
      <c r="CS11" s="426"/>
      <c r="CT11" s="426"/>
      <c r="CU11" s="426"/>
      <c r="CV11" s="426"/>
      <c r="CW11" s="426"/>
      <c r="CX11" s="426"/>
      <c r="CY11" s="215" t="str">
        <f>'Dropdown-Content (Hidden)'!G88</f>
        <v/>
      </c>
      <c r="CZ11" s="215" t="str">
        <f t="shared" si="1"/>
        <v/>
      </c>
      <c r="DA11" s="215" t="str">
        <f t="shared" si="2"/>
        <v/>
      </c>
      <c r="DB11" s="215" t="str">
        <f t="shared" si="3"/>
        <v/>
      </c>
      <c r="DC11" s="215" t="str">
        <f t="shared" si="4"/>
        <v/>
      </c>
      <c r="DD11" s="215" t="str">
        <f t="shared" si="5"/>
        <v/>
      </c>
      <c r="DE11" s="215" t="str">
        <f t="shared" si="6"/>
        <v/>
      </c>
      <c r="DF11" s="222">
        <f t="shared" si="7"/>
        <v>0</v>
      </c>
      <c r="DG11" s="207"/>
      <c r="DH11" s="222" t="str">
        <f>IF(DD11="x",'Data (Hidden)'!$C$61,"")</f>
        <v/>
      </c>
      <c r="DI11" s="222" t="str">
        <f>IF(DE11="x",'Data (Hidden)'!$C$65,"")</f>
        <v/>
      </c>
      <c r="DJ11" s="207"/>
      <c r="DK11" s="427">
        <f t="shared" ref="DK11:DK59" si="9">IF(COUNTBLANK(CY11:DC11)=5,MAX(DF11:DI11),100%)</f>
        <v>0</v>
      </c>
      <c r="DL11" s="427"/>
      <c r="DM11" s="427"/>
      <c r="DN11" s="208"/>
      <c r="DO11" s="228" t="str">
        <f t="shared" ref="DO11:DO59" si="10">IF(CY11="x",DO$9,"")</f>
        <v/>
      </c>
      <c r="DP11" s="228" t="str">
        <f t="shared" ref="DP11:DP59" si="11">IF(CZ11="x",DP$9,"")</f>
        <v/>
      </c>
      <c r="DQ11" s="228" t="str">
        <f t="shared" ref="DQ11:DQ59" si="12">IF(DA11="x",DQ$9,"")</f>
        <v/>
      </c>
      <c r="DR11" s="228" t="str">
        <f t="shared" ref="DR11:DR59" si="13">IF(DB11="x",DR$9,"")</f>
        <v/>
      </c>
      <c r="DS11" s="228" t="str">
        <f t="shared" ref="DS11:DS59" si="14">IF(DC11="x",DS$9,"")</f>
        <v/>
      </c>
      <c r="DT11" s="228" t="str">
        <f t="shared" ref="DT11:DT59" si="15">IF(DD11="x",DT$9,"")</f>
        <v/>
      </c>
      <c r="DU11" s="228" t="str">
        <f t="shared" ref="DU11:DU59" si="16">IF(DE11="x",DU$9,"")</f>
        <v/>
      </c>
      <c r="DV11" s="228" t="str">
        <f t="shared" ref="DV11:DV59" si="17">IF(DF11&gt;0,$DV$9,"")</f>
        <v/>
      </c>
      <c r="DW11" s="229" t="str">
        <f t="shared" ref="DW11:DW59" si="18">DO11&amp;DP11&amp;DQ11&amp;DR11&amp;DS11&amp;DT11&amp;DU11&amp;DV11</f>
        <v/>
      </c>
      <c r="DX11" s="206"/>
    </row>
    <row r="12" spans="1:128" ht="23.25" x14ac:dyDescent="0.25">
      <c r="A12" s="45">
        <v>3</v>
      </c>
      <c r="B12" s="364"/>
      <c r="C12" s="364"/>
      <c r="D12" s="364"/>
      <c r="E12" s="364"/>
      <c r="F12" s="364"/>
      <c r="G12" s="364"/>
      <c r="H12" s="364"/>
      <c r="I12" s="364"/>
      <c r="J12" s="364"/>
      <c r="K12" s="364"/>
      <c r="L12" s="364"/>
      <c r="M12" s="364"/>
      <c r="N12" s="364"/>
      <c r="O12" s="364"/>
      <c r="P12" s="364"/>
      <c r="Q12" s="364"/>
      <c r="R12" s="364"/>
      <c r="S12" s="364"/>
      <c r="T12" s="19"/>
      <c r="U12" s="19"/>
      <c r="V12" s="19"/>
      <c r="W12" s="19"/>
      <c r="X12" s="19"/>
      <c r="Y12" s="19"/>
      <c r="Z12" s="19"/>
      <c r="AA12" s="19"/>
      <c r="AB12" s="27"/>
      <c r="AC12" s="367"/>
      <c r="AD12" s="367"/>
      <c r="AE12" s="367"/>
      <c r="AF12" s="182"/>
      <c r="AG12" s="424"/>
      <c r="AH12" s="424"/>
      <c r="AI12" s="334"/>
      <c r="AJ12" s="437"/>
      <c r="AK12" s="437"/>
      <c r="AL12" s="437"/>
      <c r="AM12" s="437"/>
      <c r="AN12" s="334"/>
      <c r="AO12" s="367"/>
      <c r="AP12" s="367"/>
      <c r="AQ12" s="367"/>
      <c r="AR12" s="367"/>
      <c r="AS12" s="367"/>
      <c r="AT12" s="367"/>
      <c r="AU12" s="367"/>
      <c r="AV12" s="367"/>
      <c r="AW12" s="334"/>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34"/>
      <c r="CF12" s="214">
        <v>3</v>
      </c>
      <c r="CG12" s="426">
        <f t="shared" si="0"/>
        <v>0</v>
      </c>
      <c r="CH12" s="426"/>
      <c r="CI12" s="426"/>
      <c r="CJ12" s="426"/>
      <c r="CK12" s="426"/>
      <c r="CL12" s="426"/>
      <c r="CM12" s="426"/>
      <c r="CN12" s="426"/>
      <c r="CO12" s="426"/>
      <c r="CP12" s="426"/>
      <c r="CQ12" s="426"/>
      <c r="CR12" s="426"/>
      <c r="CS12" s="426"/>
      <c r="CT12" s="426"/>
      <c r="CU12" s="426"/>
      <c r="CV12" s="426"/>
      <c r="CW12" s="426"/>
      <c r="CX12" s="426"/>
      <c r="CY12" s="215" t="str">
        <f>'Dropdown-Content (Hidden)'!G89</f>
        <v/>
      </c>
      <c r="CZ12" s="215" t="str">
        <f t="shared" si="1"/>
        <v/>
      </c>
      <c r="DA12" s="215" t="str">
        <f t="shared" si="2"/>
        <v/>
      </c>
      <c r="DB12" s="215" t="str">
        <f t="shared" si="3"/>
        <v/>
      </c>
      <c r="DC12" s="215" t="str">
        <f t="shared" si="4"/>
        <v/>
      </c>
      <c r="DD12" s="215" t="str">
        <f t="shared" si="5"/>
        <v/>
      </c>
      <c r="DE12" s="215" t="str">
        <f t="shared" si="6"/>
        <v/>
      </c>
      <c r="DF12" s="222">
        <f t="shared" si="7"/>
        <v>0</v>
      </c>
      <c r="DG12" s="207"/>
      <c r="DH12" s="222" t="str">
        <f>IF(DD12="x",'Data (Hidden)'!$C$61,"")</f>
        <v/>
      </c>
      <c r="DI12" s="222" t="str">
        <f>IF(DE12="x",'Data (Hidden)'!$C$65,"")</f>
        <v/>
      </c>
      <c r="DJ12" s="207"/>
      <c r="DK12" s="427">
        <f t="shared" si="9"/>
        <v>0</v>
      </c>
      <c r="DL12" s="427"/>
      <c r="DM12" s="427"/>
      <c r="DN12" s="208"/>
      <c r="DO12" s="228" t="str">
        <f t="shared" si="10"/>
        <v/>
      </c>
      <c r="DP12" s="228" t="str">
        <f t="shared" si="11"/>
        <v/>
      </c>
      <c r="DQ12" s="228" t="str">
        <f t="shared" si="12"/>
        <v/>
      </c>
      <c r="DR12" s="228" t="str">
        <f t="shared" si="13"/>
        <v/>
      </c>
      <c r="DS12" s="228" t="str">
        <f t="shared" si="14"/>
        <v/>
      </c>
      <c r="DT12" s="228" t="str">
        <f t="shared" si="15"/>
        <v/>
      </c>
      <c r="DU12" s="228" t="str">
        <f t="shared" si="16"/>
        <v/>
      </c>
      <c r="DV12" s="228" t="str">
        <f t="shared" si="17"/>
        <v/>
      </c>
      <c r="DW12" s="229" t="str">
        <f t="shared" si="18"/>
        <v/>
      </c>
      <c r="DX12" s="206"/>
    </row>
    <row r="13" spans="1:128" ht="23.25" customHeight="1" x14ac:dyDescent="0.25">
      <c r="A13" s="45">
        <v>4</v>
      </c>
      <c r="B13" s="364"/>
      <c r="C13" s="364"/>
      <c r="D13" s="364"/>
      <c r="E13" s="364"/>
      <c r="F13" s="364"/>
      <c r="G13" s="364"/>
      <c r="H13" s="364"/>
      <c r="I13" s="364"/>
      <c r="J13" s="364"/>
      <c r="K13" s="364"/>
      <c r="L13" s="364"/>
      <c r="M13" s="364"/>
      <c r="N13" s="364"/>
      <c r="O13" s="364"/>
      <c r="P13" s="364"/>
      <c r="Q13" s="364"/>
      <c r="R13" s="364"/>
      <c r="S13" s="364"/>
      <c r="T13" s="19"/>
      <c r="U13" s="19"/>
      <c r="V13" s="19"/>
      <c r="W13" s="19"/>
      <c r="X13" s="19"/>
      <c r="Y13" s="19"/>
      <c r="Z13" s="19"/>
      <c r="AA13" s="19"/>
      <c r="AB13" s="27"/>
      <c r="AC13" s="367"/>
      <c r="AD13" s="367"/>
      <c r="AE13" s="367"/>
      <c r="AF13" s="182"/>
      <c r="AG13" s="424"/>
      <c r="AH13" s="424"/>
      <c r="AI13" s="334"/>
      <c r="AJ13" s="437"/>
      <c r="AK13" s="437"/>
      <c r="AL13" s="437"/>
      <c r="AM13" s="437"/>
      <c r="AN13" s="334"/>
      <c r="AO13" s="367"/>
      <c r="AP13" s="367"/>
      <c r="AQ13" s="367"/>
      <c r="AR13" s="367"/>
      <c r="AS13" s="367"/>
      <c r="AT13" s="367"/>
      <c r="AU13" s="367"/>
      <c r="AV13" s="367"/>
      <c r="AW13" s="334"/>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34"/>
      <c r="CF13" s="214">
        <v>4</v>
      </c>
      <c r="CG13" s="426">
        <f t="shared" si="0"/>
        <v>0</v>
      </c>
      <c r="CH13" s="426"/>
      <c r="CI13" s="426"/>
      <c r="CJ13" s="426"/>
      <c r="CK13" s="426"/>
      <c r="CL13" s="426"/>
      <c r="CM13" s="426"/>
      <c r="CN13" s="426"/>
      <c r="CO13" s="426"/>
      <c r="CP13" s="426"/>
      <c r="CQ13" s="426"/>
      <c r="CR13" s="426"/>
      <c r="CS13" s="426"/>
      <c r="CT13" s="426"/>
      <c r="CU13" s="426"/>
      <c r="CV13" s="426"/>
      <c r="CW13" s="426"/>
      <c r="CX13" s="426"/>
      <c r="CY13" s="215" t="str">
        <f>'Dropdown-Content (Hidden)'!G90</f>
        <v/>
      </c>
      <c r="CZ13" s="215" t="str">
        <f t="shared" si="1"/>
        <v/>
      </c>
      <c r="DA13" s="215" t="str">
        <f t="shared" si="2"/>
        <v/>
      </c>
      <c r="DB13" s="215" t="str">
        <f t="shared" si="3"/>
        <v/>
      </c>
      <c r="DC13" s="215" t="str">
        <f t="shared" si="4"/>
        <v/>
      </c>
      <c r="DD13" s="215" t="str">
        <f t="shared" si="5"/>
        <v/>
      </c>
      <c r="DE13" s="215" t="str">
        <f t="shared" si="6"/>
        <v/>
      </c>
      <c r="DF13" s="222">
        <f t="shared" si="7"/>
        <v>0</v>
      </c>
      <c r="DG13" s="207"/>
      <c r="DH13" s="222" t="str">
        <f>IF(DD13="x",'Data (Hidden)'!$C$61,"")</f>
        <v/>
      </c>
      <c r="DI13" s="222" t="str">
        <f>IF(DE13="x",'Data (Hidden)'!$C$65,"")</f>
        <v/>
      </c>
      <c r="DJ13" s="207"/>
      <c r="DK13" s="427">
        <f t="shared" si="9"/>
        <v>0</v>
      </c>
      <c r="DL13" s="427"/>
      <c r="DM13" s="427"/>
      <c r="DN13" s="208"/>
      <c r="DO13" s="228" t="str">
        <f t="shared" si="10"/>
        <v/>
      </c>
      <c r="DP13" s="228" t="str">
        <f t="shared" si="11"/>
        <v/>
      </c>
      <c r="DQ13" s="228" t="str">
        <f t="shared" si="12"/>
        <v/>
      </c>
      <c r="DR13" s="228" t="str">
        <f t="shared" si="13"/>
        <v/>
      </c>
      <c r="DS13" s="228" t="str">
        <f t="shared" si="14"/>
        <v/>
      </c>
      <c r="DT13" s="228" t="str">
        <f t="shared" si="15"/>
        <v/>
      </c>
      <c r="DU13" s="228" t="str">
        <f t="shared" si="16"/>
        <v/>
      </c>
      <c r="DV13" s="228" t="str">
        <f t="shared" si="17"/>
        <v/>
      </c>
      <c r="DW13" s="229" t="str">
        <f t="shared" si="18"/>
        <v/>
      </c>
      <c r="DX13" s="206"/>
    </row>
    <row r="14" spans="1:128" ht="23.25" x14ac:dyDescent="0.25">
      <c r="A14" s="45">
        <v>5</v>
      </c>
      <c r="B14" s="364"/>
      <c r="C14" s="364"/>
      <c r="D14" s="364"/>
      <c r="E14" s="364"/>
      <c r="F14" s="364"/>
      <c r="G14" s="364"/>
      <c r="H14" s="364"/>
      <c r="I14" s="364"/>
      <c r="J14" s="364"/>
      <c r="K14" s="364"/>
      <c r="L14" s="364"/>
      <c r="M14" s="364"/>
      <c r="N14" s="364"/>
      <c r="O14" s="364"/>
      <c r="P14" s="364"/>
      <c r="Q14" s="364"/>
      <c r="R14" s="364"/>
      <c r="S14" s="364"/>
      <c r="T14" s="19"/>
      <c r="U14" s="19"/>
      <c r="V14" s="19"/>
      <c r="W14" s="19"/>
      <c r="X14" s="19"/>
      <c r="Y14" s="19"/>
      <c r="Z14" s="19"/>
      <c r="AA14" s="19"/>
      <c r="AB14" s="27"/>
      <c r="AC14" s="367"/>
      <c r="AD14" s="367"/>
      <c r="AE14" s="367"/>
      <c r="AF14" s="182"/>
      <c r="AG14" s="424"/>
      <c r="AH14" s="424"/>
      <c r="AI14" s="334"/>
      <c r="AJ14" s="437"/>
      <c r="AK14" s="437"/>
      <c r="AL14" s="437"/>
      <c r="AM14" s="437"/>
      <c r="AN14" s="334"/>
      <c r="AO14" s="367"/>
      <c r="AP14" s="367"/>
      <c r="AQ14" s="367"/>
      <c r="AR14" s="367"/>
      <c r="AS14" s="367"/>
      <c r="AT14" s="367"/>
      <c r="AU14" s="367"/>
      <c r="AV14" s="367"/>
      <c r="AW14" s="334"/>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34"/>
      <c r="CF14" s="214">
        <v>5</v>
      </c>
      <c r="CG14" s="426">
        <f t="shared" si="0"/>
        <v>0</v>
      </c>
      <c r="CH14" s="426"/>
      <c r="CI14" s="426"/>
      <c r="CJ14" s="426"/>
      <c r="CK14" s="426"/>
      <c r="CL14" s="426"/>
      <c r="CM14" s="426"/>
      <c r="CN14" s="426"/>
      <c r="CO14" s="426"/>
      <c r="CP14" s="426"/>
      <c r="CQ14" s="426"/>
      <c r="CR14" s="426"/>
      <c r="CS14" s="426"/>
      <c r="CT14" s="426"/>
      <c r="CU14" s="426"/>
      <c r="CV14" s="426"/>
      <c r="CW14" s="426"/>
      <c r="CX14" s="426"/>
      <c r="CY14" s="215" t="str">
        <f>'Dropdown-Content (Hidden)'!G91</f>
        <v/>
      </c>
      <c r="CZ14" s="215" t="str">
        <f t="shared" si="1"/>
        <v/>
      </c>
      <c r="DA14" s="215" t="str">
        <f t="shared" si="2"/>
        <v/>
      </c>
      <c r="DB14" s="215" t="str">
        <f t="shared" si="3"/>
        <v/>
      </c>
      <c r="DC14" s="215" t="str">
        <f t="shared" si="4"/>
        <v/>
      </c>
      <c r="DD14" s="215" t="str">
        <f t="shared" si="5"/>
        <v/>
      </c>
      <c r="DE14" s="215" t="str">
        <f t="shared" si="6"/>
        <v/>
      </c>
      <c r="DF14" s="222">
        <f t="shared" si="7"/>
        <v>0</v>
      </c>
      <c r="DG14" s="207"/>
      <c r="DH14" s="222" t="str">
        <f>IF(DD14="x",'Data (Hidden)'!$C$61,"")</f>
        <v/>
      </c>
      <c r="DI14" s="222" t="str">
        <f>IF(DE14="x",'Data (Hidden)'!$C$65,"")</f>
        <v/>
      </c>
      <c r="DJ14" s="207"/>
      <c r="DK14" s="427">
        <f t="shared" si="9"/>
        <v>0</v>
      </c>
      <c r="DL14" s="427"/>
      <c r="DM14" s="427"/>
      <c r="DN14" s="208"/>
      <c r="DO14" s="228" t="str">
        <f t="shared" si="10"/>
        <v/>
      </c>
      <c r="DP14" s="228" t="str">
        <f t="shared" si="11"/>
        <v/>
      </c>
      <c r="DQ14" s="228" t="str">
        <f t="shared" si="12"/>
        <v/>
      </c>
      <c r="DR14" s="228" t="str">
        <f t="shared" si="13"/>
        <v/>
      </c>
      <c r="DS14" s="228" t="str">
        <f t="shared" si="14"/>
        <v/>
      </c>
      <c r="DT14" s="228" t="str">
        <f t="shared" si="15"/>
        <v/>
      </c>
      <c r="DU14" s="228" t="str">
        <f t="shared" si="16"/>
        <v/>
      </c>
      <c r="DV14" s="228" t="str">
        <f t="shared" si="17"/>
        <v/>
      </c>
      <c r="DW14" s="229" t="str">
        <f t="shared" si="18"/>
        <v/>
      </c>
      <c r="DX14" s="206"/>
    </row>
    <row r="15" spans="1:128" ht="23.25" x14ac:dyDescent="0.25">
      <c r="A15" s="45">
        <v>6</v>
      </c>
      <c r="B15" s="364"/>
      <c r="C15" s="364"/>
      <c r="D15" s="364"/>
      <c r="E15" s="364"/>
      <c r="F15" s="364"/>
      <c r="G15" s="364"/>
      <c r="H15" s="364"/>
      <c r="I15" s="364"/>
      <c r="J15" s="364"/>
      <c r="K15" s="364"/>
      <c r="L15" s="364"/>
      <c r="M15" s="364"/>
      <c r="N15" s="364"/>
      <c r="O15" s="364"/>
      <c r="P15" s="364"/>
      <c r="Q15" s="364"/>
      <c r="R15" s="364"/>
      <c r="S15" s="364"/>
      <c r="T15" s="19"/>
      <c r="U15" s="19"/>
      <c r="V15" s="19"/>
      <c r="W15" s="19"/>
      <c r="X15" s="19"/>
      <c r="Y15" s="19"/>
      <c r="Z15" s="19"/>
      <c r="AA15" s="19"/>
      <c r="AB15" s="27"/>
      <c r="AC15" s="367"/>
      <c r="AD15" s="367"/>
      <c r="AE15" s="367"/>
      <c r="AF15" s="182"/>
      <c r="AG15" s="424"/>
      <c r="AH15" s="424"/>
      <c r="AI15" s="334"/>
      <c r="AJ15" s="437"/>
      <c r="AK15" s="437"/>
      <c r="AL15" s="437"/>
      <c r="AM15" s="437"/>
      <c r="AN15" s="334"/>
      <c r="AO15" s="367"/>
      <c r="AP15" s="367"/>
      <c r="AQ15" s="367"/>
      <c r="AR15" s="367"/>
      <c r="AS15" s="367"/>
      <c r="AT15" s="367"/>
      <c r="AU15" s="367"/>
      <c r="AV15" s="367"/>
      <c r="AW15" s="334"/>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34"/>
      <c r="CF15" s="214">
        <v>6</v>
      </c>
      <c r="CG15" s="426">
        <f t="shared" si="0"/>
        <v>0</v>
      </c>
      <c r="CH15" s="426"/>
      <c r="CI15" s="426"/>
      <c r="CJ15" s="426"/>
      <c r="CK15" s="426"/>
      <c r="CL15" s="426"/>
      <c r="CM15" s="426"/>
      <c r="CN15" s="426"/>
      <c r="CO15" s="426"/>
      <c r="CP15" s="426"/>
      <c r="CQ15" s="426"/>
      <c r="CR15" s="426"/>
      <c r="CS15" s="426"/>
      <c r="CT15" s="426"/>
      <c r="CU15" s="426"/>
      <c r="CV15" s="426"/>
      <c r="CW15" s="426"/>
      <c r="CX15" s="426"/>
      <c r="CY15" s="215" t="str">
        <f>'Dropdown-Content (Hidden)'!G92</f>
        <v/>
      </c>
      <c r="CZ15" s="215" t="str">
        <f t="shared" si="1"/>
        <v/>
      </c>
      <c r="DA15" s="215" t="str">
        <f t="shared" si="2"/>
        <v/>
      </c>
      <c r="DB15" s="215" t="str">
        <f t="shared" si="3"/>
        <v/>
      </c>
      <c r="DC15" s="215" t="str">
        <f t="shared" si="4"/>
        <v/>
      </c>
      <c r="DD15" s="215" t="str">
        <f t="shared" si="5"/>
        <v/>
      </c>
      <c r="DE15" s="215" t="str">
        <f t="shared" si="6"/>
        <v/>
      </c>
      <c r="DF15" s="222">
        <f t="shared" si="7"/>
        <v>0</v>
      </c>
      <c r="DG15" s="207"/>
      <c r="DH15" s="222" t="str">
        <f>IF(DD15="x",'Data (Hidden)'!$C$61,"")</f>
        <v/>
      </c>
      <c r="DI15" s="222" t="str">
        <f>IF(DE15="x",'Data (Hidden)'!$C$65,"")</f>
        <v/>
      </c>
      <c r="DJ15" s="207"/>
      <c r="DK15" s="427">
        <f t="shared" si="9"/>
        <v>0</v>
      </c>
      <c r="DL15" s="427"/>
      <c r="DM15" s="427"/>
      <c r="DN15" s="208"/>
      <c r="DO15" s="228" t="str">
        <f t="shared" si="10"/>
        <v/>
      </c>
      <c r="DP15" s="228" t="str">
        <f t="shared" si="11"/>
        <v/>
      </c>
      <c r="DQ15" s="228" t="str">
        <f t="shared" si="12"/>
        <v/>
      </c>
      <c r="DR15" s="228" t="str">
        <f t="shared" si="13"/>
        <v/>
      </c>
      <c r="DS15" s="228" t="str">
        <f t="shared" si="14"/>
        <v/>
      </c>
      <c r="DT15" s="228" t="str">
        <f t="shared" si="15"/>
        <v/>
      </c>
      <c r="DU15" s="228" t="str">
        <f t="shared" si="16"/>
        <v/>
      </c>
      <c r="DV15" s="228" t="str">
        <f t="shared" si="17"/>
        <v/>
      </c>
      <c r="DW15" s="229" t="str">
        <f t="shared" si="18"/>
        <v/>
      </c>
      <c r="DX15" s="206"/>
    </row>
    <row r="16" spans="1:128" ht="23.25" x14ac:dyDescent="0.25">
      <c r="A16" s="45">
        <v>7</v>
      </c>
      <c r="B16" s="364"/>
      <c r="C16" s="364"/>
      <c r="D16" s="364"/>
      <c r="E16" s="364"/>
      <c r="F16" s="364"/>
      <c r="G16" s="364"/>
      <c r="H16" s="364"/>
      <c r="I16" s="364"/>
      <c r="J16" s="364"/>
      <c r="K16" s="364"/>
      <c r="L16" s="364"/>
      <c r="M16" s="364"/>
      <c r="N16" s="364"/>
      <c r="O16" s="364"/>
      <c r="P16" s="364"/>
      <c r="Q16" s="364"/>
      <c r="R16" s="364"/>
      <c r="S16" s="364"/>
      <c r="T16" s="19"/>
      <c r="U16" s="19"/>
      <c r="V16" s="19"/>
      <c r="W16" s="19"/>
      <c r="X16" s="19"/>
      <c r="Y16" s="19"/>
      <c r="Z16" s="19"/>
      <c r="AA16" s="19"/>
      <c r="AB16" s="27"/>
      <c r="AC16" s="367"/>
      <c r="AD16" s="367"/>
      <c r="AE16" s="367"/>
      <c r="AF16" s="182"/>
      <c r="AG16" s="424"/>
      <c r="AH16" s="424"/>
      <c r="AI16" s="334"/>
      <c r="AJ16" s="437"/>
      <c r="AK16" s="437"/>
      <c r="AL16" s="437"/>
      <c r="AM16" s="437"/>
      <c r="AN16" s="334"/>
      <c r="AO16" s="367"/>
      <c r="AP16" s="367"/>
      <c r="AQ16" s="367"/>
      <c r="AR16" s="367"/>
      <c r="AS16" s="367"/>
      <c r="AT16" s="367"/>
      <c r="AU16" s="367"/>
      <c r="AV16" s="367"/>
      <c r="AW16" s="334"/>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34"/>
      <c r="CF16" s="214">
        <v>7</v>
      </c>
      <c r="CG16" s="426">
        <f t="shared" si="0"/>
        <v>0</v>
      </c>
      <c r="CH16" s="426"/>
      <c r="CI16" s="426"/>
      <c r="CJ16" s="426"/>
      <c r="CK16" s="426"/>
      <c r="CL16" s="426"/>
      <c r="CM16" s="426"/>
      <c r="CN16" s="426"/>
      <c r="CO16" s="426"/>
      <c r="CP16" s="426"/>
      <c r="CQ16" s="426"/>
      <c r="CR16" s="426"/>
      <c r="CS16" s="426"/>
      <c r="CT16" s="426"/>
      <c r="CU16" s="426"/>
      <c r="CV16" s="426"/>
      <c r="CW16" s="426"/>
      <c r="CX16" s="426"/>
      <c r="CY16" s="215" t="str">
        <f>'Dropdown-Content (Hidden)'!G93</f>
        <v/>
      </c>
      <c r="CZ16" s="215" t="str">
        <f t="shared" si="1"/>
        <v/>
      </c>
      <c r="DA16" s="215" t="str">
        <f t="shared" si="2"/>
        <v/>
      </c>
      <c r="DB16" s="215" t="str">
        <f t="shared" si="3"/>
        <v/>
      </c>
      <c r="DC16" s="215" t="str">
        <f t="shared" si="4"/>
        <v/>
      </c>
      <c r="DD16" s="215" t="str">
        <f t="shared" si="5"/>
        <v/>
      </c>
      <c r="DE16" s="215" t="str">
        <f t="shared" si="6"/>
        <v/>
      </c>
      <c r="DF16" s="222">
        <f t="shared" si="7"/>
        <v>0</v>
      </c>
      <c r="DG16" s="207"/>
      <c r="DH16" s="222" t="str">
        <f>IF(DD16="x",'Data (Hidden)'!$C$61,"")</f>
        <v/>
      </c>
      <c r="DI16" s="222" t="str">
        <f>IF(DE16="x",'Data (Hidden)'!$C$65,"")</f>
        <v/>
      </c>
      <c r="DJ16" s="207"/>
      <c r="DK16" s="427">
        <f t="shared" si="9"/>
        <v>0</v>
      </c>
      <c r="DL16" s="427"/>
      <c r="DM16" s="427"/>
      <c r="DN16" s="208"/>
      <c r="DO16" s="228" t="str">
        <f t="shared" si="10"/>
        <v/>
      </c>
      <c r="DP16" s="228" t="str">
        <f t="shared" si="11"/>
        <v/>
      </c>
      <c r="DQ16" s="228" t="str">
        <f t="shared" si="12"/>
        <v/>
      </c>
      <c r="DR16" s="228" t="str">
        <f t="shared" si="13"/>
        <v/>
      </c>
      <c r="DS16" s="228" t="str">
        <f t="shared" si="14"/>
        <v/>
      </c>
      <c r="DT16" s="228" t="str">
        <f t="shared" si="15"/>
        <v/>
      </c>
      <c r="DU16" s="228" t="str">
        <f t="shared" si="16"/>
        <v/>
      </c>
      <c r="DV16" s="228" t="str">
        <f t="shared" si="17"/>
        <v/>
      </c>
      <c r="DW16" s="229" t="str">
        <f t="shared" si="18"/>
        <v/>
      </c>
      <c r="DX16" s="206"/>
    </row>
    <row r="17" spans="1:128" ht="23.25" x14ac:dyDescent="0.25">
      <c r="A17" s="45">
        <v>8</v>
      </c>
      <c r="B17" s="364"/>
      <c r="C17" s="364"/>
      <c r="D17" s="364"/>
      <c r="E17" s="364"/>
      <c r="F17" s="364"/>
      <c r="G17" s="364"/>
      <c r="H17" s="364"/>
      <c r="I17" s="364"/>
      <c r="J17" s="364"/>
      <c r="K17" s="364"/>
      <c r="L17" s="364"/>
      <c r="M17" s="364"/>
      <c r="N17" s="364"/>
      <c r="O17" s="364"/>
      <c r="P17" s="364"/>
      <c r="Q17" s="364"/>
      <c r="R17" s="364"/>
      <c r="S17" s="364"/>
      <c r="T17" s="19"/>
      <c r="U17" s="19"/>
      <c r="V17" s="19"/>
      <c r="W17" s="19"/>
      <c r="X17" s="19"/>
      <c r="Y17" s="19"/>
      <c r="Z17" s="19"/>
      <c r="AA17" s="19"/>
      <c r="AB17" s="27"/>
      <c r="AC17" s="367"/>
      <c r="AD17" s="367"/>
      <c r="AE17" s="367"/>
      <c r="AF17" s="182"/>
      <c r="AG17" s="424"/>
      <c r="AH17" s="424"/>
      <c r="AI17" s="334"/>
      <c r="AJ17" s="437"/>
      <c r="AK17" s="437"/>
      <c r="AL17" s="437"/>
      <c r="AM17" s="437"/>
      <c r="AN17" s="334"/>
      <c r="AO17" s="367"/>
      <c r="AP17" s="367"/>
      <c r="AQ17" s="367"/>
      <c r="AR17" s="367"/>
      <c r="AS17" s="367"/>
      <c r="AT17" s="367"/>
      <c r="AU17" s="367"/>
      <c r="AV17" s="367"/>
      <c r="AW17" s="334"/>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34"/>
      <c r="CF17" s="214">
        <v>8</v>
      </c>
      <c r="CG17" s="426">
        <f t="shared" si="0"/>
        <v>0</v>
      </c>
      <c r="CH17" s="426"/>
      <c r="CI17" s="426"/>
      <c r="CJ17" s="426"/>
      <c r="CK17" s="426"/>
      <c r="CL17" s="426"/>
      <c r="CM17" s="426"/>
      <c r="CN17" s="426"/>
      <c r="CO17" s="426"/>
      <c r="CP17" s="426"/>
      <c r="CQ17" s="426"/>
      <c r="CR17" s="426"/>
      <c r="CS17" s="426"/>
      <c r="CT17" s="426"/>
      <c r="CU17" s="426"/>
      <c r="CV17" s="426"/>
      <c r="CW17" s="426"/>
      <c r="CX17" s="426"/>
      <c r="CY17" s="215" t="str">
        <f>'Dropdown-Content (Hidden)'!G94</f>
        <v/>
      </c>
      <c r="CZ17" s="215" t="str">
        <f t="shared" si="1"/>
        <v/>
      </c>
      <c r="DA17" s="215" t="str">
        <f t="shared" si="2"/>
        <v/>
      </c>
      <c r="DB17" s="215" t="str">
        <f t="shared" si="3"/>
        <v/>
      </c>
      <c r="DC17" s="215" t="str">
        <f t="shared" si="4"/>
        <v/>
      </c>
      <c r="DD17" s="215" t="str">
        <f t="shared" si="5"/>
        <v/>
      </c>
      <c r="DE17" s="215" t="str">
        <f t="shared" si="6"/>
        <v/>
      </c>
      <c r="DF17" s="222">
        <f t="shared" si="7"/>
        <v>0</v>
      </c>
      <c r="DG17" s="207"/>
      <c r="DH17" s="222" t="str">
        <f>IF(DD17="x",'Data (Hidden)'!$C$61,"")</f>
        <v/>
      </c>
      <c r="DI17" s="222" t="str">
        <f>IF(DE17="x",'Data (Hidden)'!$C$65,"")</f>
        <v/>
      </c>
      <c r="DJ17" s="207"/>
      <c r="DK17" s="427">
        <f t="shared" si="9"/>
        <v>0</v>
      </c>
      <c r="DL17" s="427"/>
      <c r="DM17" s="427"/>
      <c r="DN17" s="208"/>
      <c r="DO17" s="228" t="str">
        <f t="shared" si="10"/>
        <v/>
      </c>
      <c r="DP17" s="228" t="str">
        <f t="shared" si="11"/>
        <v/>
      </c>
      <c r="DQ17" s="228" t="str">
        <f t="shared" si="12"/>
        <v/>
      </c>
      <c r="DR17" s="228" t="str">
        <f t="shared" si="13"/>
        <v/>
      </c>
      <c r="DS17" s="228" t="str">
        <f t="shared" si="14"/>
        <v/>
      </c>
      <c r="DT17" s="228" t="str">
        <f t="shared" si="15"/>
        <v/>
      </c>
      <c r="DU17" s="228" t="str">
        <f t="shared" si="16"/>
        <v/>
      </c>
      <c r="DV17" s="228" t="str">
        <f t="shared" si="17"/>
        <v/>
      </c>
      <c r="DW17" s="229" t="str">
        <f t="shared" si="18"/>
        <v/>
      </c>
      <c r="DX17" s="206"/>
    </row>
    <row r="18" spans="1:128" ht="23.25" x14ac:dyDescent="0.25">
      <c r="A18" s="45">
        <v>9</v>
      </c>
      <c r="B18" s="364"/>
      <c r="C18" s="364"/>
      <c r="D18" s="364"/>
      <c r="E18" s="364"/>
      <c r="F18" s="364"/>
      <c r="G18" s="364"/>
      <c r="H18" s="364"/>
      <c r="I18" s="364"/>
      <c r="J18" s="364"/>
      <c r="K18" s="364"/>
      <c r="L18" s="364"/>
      <c r="M18" s="364"/>
      <c r="N18" s="364"/>
      <c r="O18" s="364"/>
      <c r="P18" s="364"/>
      <c r="Q18" s="364"/>
      <c r="R18" s="364"/>
      <c r="S18" s="364"/>
      <c r="T18" s="19"/>
      <c r="U18" s="19"/>
      <c r="V18" s="19"/>
      <c r="W18" s="19"/>
      <c r="X18" s="19"/>
      <c r="Y18" s="19"/>
      <c r="Z18" s="19"/>
      <c r="AA18" s="19"/>
      <c r="AB18" s="27"/>
      <c r="AC18" s="367"/>
      <c r="AD18" s="367"/>
      <c r="AE18" s="367"/>
      <c r="AF18" s="182"/>
      <c r="AG18" s="424"/>
      <c r="AH18" s="424"/>
      <c r="AI18" s="334"/>
      <c r="AJ18" s="437"/>
      <c r="AK18" s="437"/>
      <c r="AL18" s="437"/>
      <c r="AM18" s="437"/>
      <c r="AN18" s="334"/>
      <c r="AO18" s="367"/>
      <c r="AP18" s="367"/>
      <c r="AQ18" s="367"/>
      <c r="AR18" s="367"/>
      <c r="AS18" s="367"/>
      <c r="AT18" s="367"/>
      <c r="AU18" s="367"/>
      <c r="AV18" s="367"/>
      <c r="AW18" s="334"/>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34"/>
      <c r="CF18" s="214">
        <v>9</v>
      </c>
      <c r="CG18" s="426">
        <f t="shared" si="0"/>
        <v>0</v>
      </c>
      <c r="CH18" s="426"/>
      <c r="CI18" s="426"/>
      <c r="CJ18" s="426"/>
      <c r="CK18" s="426"/>
      <c r="CL18" s="426"/>
      <c r="CM18" s="426"/>
      <c r="CN18" s="426"/>
      <c r="CO18" s="426"/>
      <c r="CP18" s="426"/>
      <c r="CQ18" s="426"/>
      <c r="CR18" s="426"/>
      <c r="CS18" s="426"/>
      <c r="CT18" s="426"/>
      <c r="CU18" s="426"/>
      <c r="CV18" s="426"/>
      <c r="CW18" s="426"/>
      <c r="CX18" s="426"/>
      <c r="CY18" s="215" t="str">
        <f>'Dropdown-Content (Hidden)'!G95</f>
        <v/>
      </c>
      <c r="CZ18" s="215" t="str">
        <f t="shared" si="1"/>
        <v/>
      </c>
      <c r="DA18" s="215" t="str">
        <f t="shared" si="2"/>
        <v/>
      </c>
      <c r="DB18" s="215" t="str">
        <f t="shared" si="3"/>
        <v/>
      </c>
      <c r="DC18" s="215" t="str">
        <f t="shared" si="4"/>
        <v/>
      </c>
      <c r="DD18" s="215" t="str">
        <f t="shared" si="5"/>
        <v/>
      </c>
      <c r="DE18" s="215" t="str">
        <f t="shared" si="6"/>
        <v/>
      </c>
      <c r="DF18" s="222">
        <f t="shared" si="7"/>
        <v>0</v>
      </c>
      <c r="DG18" s="207"/>
      <c r="DH18" s="222" t="str">
        <f>IF(DD18="x",'Data (Hidden)'!$C$61,"")</f>
        <v/>
      </c>
      <c r="DI18" s="222" t="str">
        <f>IF(DE18="x",'Data (Hidden)'!$C$65,"")</f>
        <v/>
      </c>
      <c r="DJ18" s="207"/>
      <c r="DK18" s="427">
        <f t="shared" si="9"/>
        <v>0</v>
      </c>
      <c r="DL18" s="427"/>
      <c r="DM18" s="427"/>
      <c r="DN18" s="208"/>
      <c r="DO18" s="228" t="str">
        <f t="shared" si="10"/>
        <v/>
      </c>
      <c r="DP18" s="228" t="str">
        <f t="shared" si="11"/>
        <v/>
      </c>
      <c r="DQ18" s="228" t="str">
        <f t="shared" si="12"/>
        <v/>
      </c>
      <c r="DR18" s="228" t="str">
        <f t="shared" si="13"/>
        <v/>
      </c>
      <c r="DS18" s="228" t="str">
        <f t="shared" si="14"/>
        <v/>
      </c>
      <c r="DT18" s="228" t="str">
        <f t="shared" si="15"/>
        <v/>
      </c>
      <c r="DU18" s="228" t="str">
        <f t="shared" si="16"/>
        <v/>
      </c>
      <c r="DV18" s="228" t="str">
        <f t="shared" si="17"/>
        <v/>
      </c>
      <c r="DW18" s="229" t="str">
        <f t="shared" si="18"/>
        <v/>
      </c>
      <c r="DX18" s="206"/>
    </row>
    <row r="19" spans="1:128" ht="23.25" x14ac:dyDescent="0.25">
      <c r="A19" s="45">
        <v>10</v>
      </c>
      <c r="B19" s="364"/>
      <c r="C19" s="364"/>
      <c r="D19" s="364"/>
      <c r="E19" s="364"/>
      <c r="F19" s="364"/>
      <c r="G19" s="364"/>
      <c r="H19" s="364"/>
      <c r="I19" s="364"/>
      <c r="J19" s="364"/>
      <c r="K19" s="364"/>
      <c r="L19" s="364"/>
      <c r="M19" s="364"/>
      <c r="N19" s="364"/>
      <c r="O19" s="364"/>
      <c r="P19" s="364"/>
      <c r="Q19" s="364"/>
      <c r="R19" s="364"/>
      <c r="S19" s="364"/>
      <c r="T19" s="19"/>
      <c r="U19" s="19"/>
      <c r="V19" s="19"/>
      <c r="W19" s="19"/>
      <c r="X19" s="19"/>
      <c r="Y19" s="19"/>
      <c r="Z19" s="19"/>
      <c r="AA19" s="19"/>
      <c r="AB19" s="27"/>
      <c r="AC19" s="367"/>
      <c r="AD19" s="367"/>
      <c r="AE19" s="367"/>
      <c r="AF19" s="182"/>
      <c r="AG19" s="424"/>
      <c r="AH19" s="424"/>
      <c r="AI19" s="334"/>
      <c r="AJ19" s="437"/>
      <c r="AK19" s="437"/>
      <c r="AL19" s="437"/>
      <c r="AM19" s="437"/>
      <c r="AN19" s="334"/>
      <c r="AO19" s="367"/>
      <c r="AP19" s="367"/>
      <c r="AQ19" s="367"/>
      <c r="AR19" s="367"/>
      <c r="AS19" s="367"/>
      <c r="AT19" s="367"/>
      <c r="AU19" s="367"/>
      <c r="AV19" s="367"/>
      <c r="AW19" s="334"/>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34"/>
      <c r="CF19" s="214">
        <v>10</v>
      </c>
      <c r="CG19" s="426">
        <f t="shared" si="0"/>
        <v>0</v>
      </c>
      <c r="CH19" s="426"/>
      <c r="CI19" s="426"/>
      <c r="CJ19" s="426"/>
      <c r="CK19" s="426"/>
      <c r="CL19" s="426"/>
      <c r="CM19" s="426"/>
      <c r="CN19" s="426"/>
      <c r="CO19" s="426"/>
      <c r="CP19" s="426"/>
      <c r="CQ19" s="426"/>
      <c r="CR19" s="426"/>
      <c r="CS19" s="426"/>
      <c r="CT19" s="426"/>
      <c r="CU19" s="426"/>
      <c r="CV19" s="426"/>
      <c r="CW19" s="426"/>
      <c r="CX19" s="426"/>
      <c r="CY19" s="215" t="str">
        <f>'Dropdown-Content (Hidden)'!G96</f>
        <v/>
      </c>
      <c r="CZ19" s="215" t="str">
        <f t="shared" si="1"/>
        <v/>
      </c>
      <c r="DA19" s="215" t="str">
        <f t="shared" si="2"/>
        <v/>
      </c>
      <c r="DB19" s="215" t="str">
        <f t="shared" si="3"/>
        <v/>
      </c>
      <c r="DC19" s="215" t="str">
        <f t="shared" si="4"/>
        <v/>
      </c>
      <c r="DD19" s="215" t="str">
        <f t="shared" si="5"/>
        <v/>
      </c>
      <c r="DE19" s="215" t="str">
        <f t="shared" si="6"/>
        <v/>
      </c>
      <c r="DF19" s="222">
        <f t="shared" si="7"/>
        <v>0</v>
      </c>
      <c r="DG19" s="207"/>
      <c r="DH19" s="222" t="str">
        <f>IF(DD19="x",'Data (Hidden)'!$C$61,"")</f>
        <v/>
      </c>
      <c r="DI19" s="222" t="str">
        <f>IF(DE19="x",'Data (Hidden)'!$C$65,"")</f>
        <v/>
      </c>
      <c r="DJ19" s="207"/>
      <c r="DK19" s="427">
        <f t="shared" si="9"/>
        <v>0</v>
      </c>
      <c r="DL19" s="427"/>
      <c r="DM19" s="427"/>
      <c r="DN19" s="208"/>
      <c r="DO19" s="228" t="str">
        <f t="shared" si="10"/>
        <v/>
      </c>
      <c r="DP19" s="228" t="str">
        <f t="shared" si="11"/>
        <v/>
      </c>
      <c r="DQ19" s="228" t="str">
        <f t="shared" si="12"/>
        <v/>
      </c>
      <c r="DR19" s="228" t="str">
        <f t="shared" si="13"/>
        <v/>
      </c>
      <c r="DS19" s="228" t="str">
        <f t="shared" si="14"/>
        <v/>
      </c>
      <c r="DT19" s="228" t="str">
        <f t="shared" si="15"/>
        <v/>
      </c>
      <c r="DU19" s="228" t="str">
        <f t="shared" si="16"/>
        <v/>
      </c>
      <c r="DV19" s="228" t="str">
        <f t="shared" si="17"/>
        <v/>
      </c>
      <c r="DW19" s="229" t="str">
        <f t="shared" si="18"/>
        <v/>
      </c>
      <c r="DX19" s="206"/>
    </row>
    <row r="20" spans="1:128" ht="23.25" x14ac:dyDescent="0.25">
      <c r="A20" s="45">
        <v>11</v>
      </c>
      <c r="B20" s="364"/>
      <c r="C20" s="364"/>
      <c r="D20" s="364"/>
      <c r="E20" s="364"/>
      <c r="F20" s="364"/>
      <c r="G20" s="364"/>
      <c r="H20" s="364"/>
      <c r="I20" s="364"/>
      <c r="J20" s="364"/>
      <c r="K20" s="364"/>
      <c r="L20" s="364"/>
      <c r="M20" s="364"/>
      <c r="N20" s="364"/>
      <c r="O20" s="364"/>
      <c r="P20" s="364"/>
      <c r="Q20" s="364"/>
      <c r="R20" s="364"/>
      <c r="S20" s="364"/>
      <c r="T20" s="19"/>
      <c r="U20" s="19"/>
      <c r="V20" s="19"/>
      <c r="W20" s="19"/>
      <c r="X20" s="19"/>
      <c r="Y20" s="19"/>
      <c r="Z20" s="19"/>
      <c r="AA20" s="19"/>
      <c r="AB20" s="27"/>
      <c r="AC20" s="367"/>
      <c r="AD20" s="367"/>
      <c r="AE20" s="367"/>
      <c r="AF20" s="182"/>
      <c r="AG20" s="424"/>
      <c r="AH20" s="424"/>
      <c r="AI20" s="334"/>
      <c r="AJ20" s="437"/>
      <c r="AK20" s="437"/>
      <c r="AL20" s="437"/>
      <c r="AM20" s="437"/>
      <c r="AN20" s="334"/>
      <c r="AO20" s="367"/>
      <c r="AP20" s="367"/>
      <c r="AQ20" s="367"/>
      <c r="AR20" s="367"/>
      <c r="AS20" s="367"/>
      <c r="AT20" s="367"/>
      <c r="AU20" s="367"/>
      <c r="AV20" s="367"/>
      <c r="AW20" s="334"/>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34"/>
      <c r="CF20" s="214">
        <v>11</v>
      </c>
      <c r="CG20" s="426">
        <f t="shared" si="0"/>
        <v>0</v>
      </c>
      <c r="CH20" s="426"/>
      <c r="CI20" s="426"/>
      <c r="CJ20" s="426"/>
      <c r="CK20" s="426"/>
      <c r="CL20" s="426"/>
      <c r="CM20" s="426"/>
      <c r="CN20" s="426"/>
      <c r="CO20" s="426"/>
      <c r="CP20" s="426"/>
      <c r="CQ20" s="426"/>
      <c r="CR20" s="426"/>
      <c r="CS20" s="426"/>
      <c r="CT20" s="426"/>
      <c r="CU20" s="426"/>
      <c r="CV20" s="426"/>
      <c r="CW20" s="426"/>
      <c r="CX20" s="426"/>
      <c r="CY20" s="215" t="str">
        <f>'Dropdown-Content (Hidden)'!G97</f>
        <v/>
      </c>
      <c r="CZ20" s="215" t="str">
        <f t="shared" si="1"/>
        <v/>
      </c>
      <c r="DA20" s="215" t="str">
        <f t="shared" si="2"/>
        <v/>
      </c>
      <c r="DB20" s="215" t="str">
        <f t="shared" si="3"/>
        <v/>
      </c>
      <c r="DC20" s="215" t="str">
        <f t="shared" si="4"/>
        <v/>
      </c>
      <c r="DD20" s="215" t="str">
        <f t="shared" si="5"/>
        <v/>
      </c>
      <c r="DE20" s="215" t="str">
        <f t="shared" si="6"/>
        <v/>
      </c>
      <c r="DF20" s="222">
        <f t="shared" si="7"/>
        <v>0</v>
      </c>
      <c r="DG20" s="207"/>
      <c r="DH20" s="222" t="str">
        <f>IF(DD20="x",'Data (Hidden)'!$C$61,"")</f>
        <v/>
      </c>
      <c r="DI20" s="222" t="str">
        <f>IF(DE20="x",'Data (Hidden)'!$C$65,"")</f>
        <v/>
      </c>
      <c r="DJ20" s="207"/>
      <c r="DK20" s="427">
        <f t="shared" si="9"/>
        <v>0</v>
      </c>
      <c r="DL20" s="427"/>
      <c r="DM20" s="427"/>
      <c r="DN20" s="208"/>
      <c r="DO20" s="228" t="str">
        <f t="shared" si="10"/>
        <v/>
      </c>
      <c r="DP20" s="228" t="str">
        <f t="shared" si="11"/>
        <v/>
      </c>
      <c r="DQ20" s="228" t="str">
        <f t="shared" si="12"/>
        <v/>
      </c>
      <c r="DR20" s="228" t="str">
        <f t="shared" si="13"/>
        <v/>
      </c>
      <c r="DS20" s="228" t="str">
        <f t="shared" si="14"/>
        <v/>
      </c>
      <c r="DT20" s="228" t="str">
        <f t="shared" si="15"/>
        <v/>
      </c>
      <c r="DU20" s="228" t="str">
        <f t="shared" si="16"/>
        <v/>
      </c>
      <c r="DV20" s="228" t="str">
        <f t="shared" si="17"/>
        <v/>
      </c>
      <c r="DW20" s="229" t="str">
        <f t="shared" si="18"/>
        <v/>
      </c>
      <c r="DX20" s="206"/>
    </row>
    <row r="21" spans="1:128" ht="23.25" x14ac:dyDescent="0.25">
      <c r="A21" s="45">
        <v>12</v>
      </c>
      <c r="B21" s="364"/>
      <c r="C21" s="364"/>
      <c r="D21" s="364"/>
      <c r="E21" s="364"/>
      <c r="F21" s="364"/>
      <c r="G21" s="364"/>
      <c r="H21" s="364"/>
      <c r="I21" s="364"/>
      <c r="J21" s="364"/>
      <c r="K21" s="364"/>
      <c r="L21" s="364"/>
      <c r="M21" s="364"/>
      <c r="N21" s="364"/>
      <c r="O21" s="364"/>
      <c r="P21" s="364"/>
      <c r="Q21" s="364"/>
      <c r="R21" s="364"/>
      <c r="S21" s="364"/>
      <c r="T21" s="19"/>
      <c r="U21" s="19"/>
      <c r="V21" s="19"/>
      <c r="W21" s="19"/>
      <c r="X21" s="19"/>
      <c r="Y21" s="19"/>
      <c r="Z21" s="19"/>
      <c r="AA21" s="19"/>
      <c r="AB21" s="27"/>
      <c r="AC21" s="367"/>
      <c r="AD21" s="367"/>
      <c r="AE21" s="367"/>
      <c r="AF21" s="182"/>
      <c r="AG21" s="424"/>
      <c r="AH21" s="424"/>
      <c r="AI21" s="334"/>
      <c r="AJ21" s="437"/>
      <c r="AK21" s="437"/>
      <c r="AL21" s="437"/>
      <c r="AM21" s="437"/>
      <c r="AN21" s="334"/>
      <c r="AO21" s="367"/>
      <c r="AP21" s="367"/>
      <c r="AQ21" s="367"/>
      <c r="AR21" s="367"/>
      <c r="AS21" s="367"/>
      <c r="AT21" s="367"/>
      <c r="AU21" s="367"/>
      <c r="AV21" s="367"/>
      <c r="AW21" s="334"/>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34"/>
      <c r="CF21" s="214">
        <v>12</v>
      </c>
      <c r="CG21" s="426">
        <f t="shared" si="0"/>
        <v>0</v>
      </c>
      <c r="CH21" s="426"/>
      <c r="CI21" s="426"/>
      <c r="CJ21" s="426"/>
      <c r="CK21" s="426"/>
      <c r="CL21" s="426"/>
      <c r="CM21" s="426"/>
      <c r="CN21" s="426"/>
      <c r="CO21" s="426"/>
      <c r="CP21" s="426"/>
      <c r="CQ21" s="426"/>
      <c r="CR21" s="426"/>
      <c r="CS21" s="426"/>
      <c r="CT21" s="426"/>
      <c r="CU21" s="426"/>
      <c r="CV21" s="426"/>
      <c r="CW21" s="426"/>
      <c r="CX21" s="426"/>
      <c r="CY21" s="215" t="str">
        <f>'Dropdown-Content (Hidden)'!G98</f>
        <v/>
      </c>
      <c r="CZ21" s="215" t="str">
        <f t="shared" si="1"/>
        <v/>
      </c>
      <c r="DA21" s="215" t="str">
        <f t="shared" si="2"/>
        <v/>
      </c>
      <c r="DB21" s="215" t="str">
        <f t="shared" si="3"/>
        <v/>
      </c>
      <c r="DC21" s="215" t="str">
        <f t="shared" si="4"/>
        <v/>
      </c>
      <c r="DD21" s="215" t="str">
        <f t="shared" si="5"/>
        <v/>
      </c>
      <c r="DE21" s="215" t="str">
        <f t="shared" si="6"/>
        <v/>
      </c>
      <c r="DF21" s="222">
        <f t="shared" si="7"/>
        <v>0</v>
      </c>
      <c r="DG21" s="207"/>
      <c r="DH21" s="222" t="str">
        <f>IF(DD21="x",'Data (Hidden)'!$C$61,"")</f>
        <v/>
      </c>
      <c r="DI21" s="222" t="str">
        <f>IF(DE21="x",'Data (Hidden)'!$C$65,"")</f>
        <v/>
      </c>
      <c r="DJ21" s="207"/>
      <c r="DK21" s="427">
        <f t="shared" si="9"/>
        <v>0</v>
      </c>
      <c r="DL21" s="427"/>
      <c r="DM21" s="427"/>
      <c r="DN21" s="208"/>
      <c r="DO21" s="228" t="str">
        <f t="shared" si="10"/>
        <v/>
      </c>
      <c r="DP21" s="228" t="str">
        <f t="shared" si="11"/>
        <v/>
      </c>
      <c r="DQ21" s="228" t="str">
        <f t="shared" si="12"/>
        <v/>
      </c>
      <c r="DR21" s="228" t="str">
        <f t="shared" si="13"/>
        <v/>
      </c>
      <c r="DS21" s="228" t="str">
        <f t="shared" si="14"/>
        <v/>
      </c>
      <c r="DT21" s="228" t="str">
        <f t="shared" si="15"/>
        <v/>
      </c>
      <c r="DU21" s="228" t="str">
        <f t="shared" si="16"/>
        <v/>
      </c>
      <c r="DV21" s="228" t="str">
        <f t="shared" si="17"/>
        <v/>
      </c>
      <c r="DW21" s="229" t="str">
        <f t="shared" si="18"/>
        <v/>
      </c>
      <c r="DX21" s="206"/>
    </row>
    <row r="22" spans="1:128" ht="23.25" x14ac:dyDescent="0.25">
      <c r="A22" s="45">
        <v>13</v>
      </c>
      <c r="B22" s="364"/>
      <c r="C22" s="364"/>
      <c r="D22" s="364"/>
      <c r="E22" s="364"/>
      <c r="F22" s="364"/>
      <c r="G22" s="364"/>
      <c r="H22" s="364"/>
      <c r="I22" s="364"/>
      <c r="J22" s="364"/>
      <c r="K22" s="364"/>
      <c r="L22" s="364"/>
      <c r="M22" s="364"/>
      <c r="N22" s="364"/>
      <c r="O22" s="364"/>
      <c r="P22" s="364"/>
      <c r="Q22" s="364"/>
      <c r="R22" s="364"/>
      <c r="S22" s="364"/>
      <c r="T22" s="19"/>
      <c r="U22" s="19"/>
      <c r="V22" s="19"/>
      <c r="W22" s="19"/>
      <c r="X22" s="19"/>
      <c r="Y22" s="19"/>
      <c r="Z22" s="19"/>
      <c r="AA22" s="19"/>
      <c r="AB22" s="27"/>
      <c r="AC22" s="367"/>
      <c r="AD22" s="367"/>
      <c r="AE22" s="367"/>
      <c r="AF22" s="182"/>
      <c r="AG22" s="424"/>
      <c r="AH22" s="424"/>
      <c r="AI22" s="334"/>
      <c r="AJ22" s="437"/>
      <c r="AK22" s="437"/>
      <c r="AL22" s="437"/>
      <c r="AM22" s="437"/>
      <c r="AN22" s="334"/>
      <c r="AO22" s="367"/>
      <c r="AP22" s="367"/>
      <c r="AQ22" s="367"/>
      <c r="AR22" s="367"/>
      <c r="AS22" s="367"/>
      <c r="AT22" s="367"/>
      <c r="AU22" s="367"/>
      <c r="AV22" s="367"/>
      <c r="AW22" s="334"/>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34"/>
      <c r="CF22" s="214">
        <v>13</v>
      </c>
      <c r="CG22" s="426">
        <f t="shared" si="0"/>
        <v>0</v>
      </c>
      <c r="CH22" s="426"/>
      <c r="CI22" s="426"/>
      <c r="CJ22" s="426"/>
      <c r="CK22" s="426"/>
      <c r="CL22" s="426"/>
      <c r="CM22" s="426"/>
      <c r="CN22" s="426"/>
      <c r="CO22" s="426"/>
      <c r="CP22" s="426"/>
      <c r="CQ22" s="426"/>
      <c r="CR22" s="426"/>
      <c r="CS22" s="426"/>
      <c r="CT22" s="426"/>
      <c r="CU22" s="426"/>
      <c r="CV22" s="426"/>
      <c r="CW22" s="426"/>
      <c r="CX22" s="426"/>
      <c r="CY22" s="215" t="str">
        <f>'Dropdown-Content (Hidden)'!G99</f>
        <v/>
      </c>
      <c r="CZ22" s="215" t="str">
        <f t="shared" si="1"/>
        <v/>
      </c>
      <c r="DA22" s="215" t="str">
        <f t="shared" si="2"/>
        <v/>
      </c>
      <c r="DB22" s="215" t="str">
        <f t="shared" si="3"/>
        <v/>
      </c>
      <c r="DC22" s="215" t="str">
        <f t="shared" si="4"/>
        <v/>
      </c>
      <c r="DD22" s="215" t="str">
        <f t="shared" si="5"/>
        <v/>
      </c>
      <c r="DE22" s="215" t="str">
        <f t="shared" si="6"/>
        <v/>
      </c>
      <c r="DF22" s="222">
        <f t="shared" si="7"/>
        <v>0</v>
      </c>
      <c r="DG22" s="207"/>
      <c r="DH22" s="222" t="str">
        <f>IF(DD22="x",'Data (Hidden)'!$C$61,"")</f>
        <v/>
      </c>
      <c r="DI22" s="222" t="str">
        <f>IF(DE22="x",'Data (Hidden)'!$C$65,"")</f>
        <v/>
      </c>
      <c r="DJ22" s="207"/>
      <c r="DK22" s="427">
        <f t="shared" si="9"/>
        <v>0</v>
      </c>
      <c r="DL22" s="427"/>
      <c r="DM22" s="427"/>
      <c r="DN22" s="208"/>
      <c r="DO22" s="228" t="str">
        <f t="shared" si="10"/>
        <v/>
      </c>
      <c r="DP22" s="228" t="str">
        <f t="shared" si="11"/>
        <v/>
      </c>
      <c r="DQ22" s="228" t="str">
        <f t="shared" si="12"/>
        <v/>
      </c>
      <c r="DR22" s="228" t="str">
        <f t="shared" si="13"/>
        <v/>
      </c>
      <c r="DS22" s="228" t="str">
        <f t="shared" si="14"/>
        <v/>
      </c>
      <c r="DT22" s="228" t="str">
        <f t="shared" si="15"/>
        <v/>
      </c>
      <c r="DU22" s="228" t="str">
        <f t="shared" si="16"/>
        <v/>
      </c>
      <c r="DV22" s="228" t="str">
        <f t="shared" si="17"/>
        <v/>
      </c>
      <c r="DW22" s="229" t="str">
        <f t="shared" si="18"/>
        <v/>
      </c>
      <c r="DX22" s="206"/>
    </row>
    <row r="23" spans="1:128" ht="23.25" x14ac:dyDescent="0.25">
      <c r="A23" s="45">
        <v>14</v>
      </c>
      <c r="B23" s="364"/>
      <c r="C23" s="364"/>
      <c r="D23" s="364"/>
      <c r="E23" s="364"/>
      <c r="F23" s="364"/>
      <c r="G23" s="364"/>
      <c r="H23" s="364"/>
      <c r="I23" s="364"/>
      <c r="J23" s="364"/>
      <c r="K23" s="364"/>
      <c r="L23" s="364"/>
      <c r="M23" s="364"/>
      <c r="N23" s="364"/>
      <c r="O23" s="364"/>
      <c r="P23" s="364"/>
      <c r="Q23" s="364"/>
      <c r="R23" s="364"/>
      <c r="S23" s="364"/>
      <c r="T23" s="19"/>
      <c r="U23" s="19"/>
      <c r="V23" s="19"/>
      <c r="W23" s="19"/>
      <c r="X23" s="19"/>
      <c r="Y23" s="19"/>
      <c r="Z23" s="19"/>
      <c r="AA23" s="19"/>
      <c r="AB23" s="27"/>
      <c r="AC23" s="367"/>
      <c r="AD23" s="367"/>
      <c r="AE23" s="367"/>
      <c r="AF23" s="182"/>
      <c r="AG23" s="424"/>
      <c r="AH23" s="424"/>
      <c r="AI23" s="334"/>
      <c r="AJ23" s="437"/>
      <c r="AK23" s="437"/>
      <c r="AL23" s="437"/>
      <c r="AM23" s="437"/>
      <c r="AN23" s="334"/>
      <c r="AO23" s="367"/>
      <c r="AP23" s="367"/>
      <c r="AQ23" s="367"/>
      <c r="AR23" s="367"/>
      <c r="AS23" s="367"/>
      <c r="AT23" s="367"/>
      <c r="AU23" s="367"/>
      <c r="AV23" s="367"/>
      <c r="AW23" s="334"/>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34"/>
      <c r="CF23" s="214">
        <v>14</v>
      </c>
      <c r="CG23" s="426">
        <f t="shared" si="0"/>
        <v>0</v>
      </c>
      <c r="CH23" s="426"/>
      <c r="CI23" s="426"/>
      <c r="CJ23" s="426"/>
      <c r="CK23" s="426"/>
      <c r="CL23" s="426"/>
      <c r="CM23" s="426"/>
      <c r="CN23" s="426"/>
      <c r="CO23" s="426"/>
      <c r="CP23" s="426"/>
      <c r="CQ23" s="426"/>
      <c r="CR23" s="426"/>
      <c r="CS23" s="426"/>
      <c r="CT23" s="426"/>
      <c r="CU23" s="426"/>
      <c r="CV23" s="426"/>
      <c r="CW23" s="426"/>
      <c r="CX23" s="426"/>
      <c r="CY23" s="215" t="str">
        <f>'Dropdown-Content (Hidden)'!G100</f>
        <v/>
      </c>
      <c r="CZ23" s="215" t="str">
        <f t="shared" si="1"/>
        <v/>
      </c>
      <c r="DA23" s="215" t="str">
        <f t="shared" si="2"/>
        <v/>
      </c>
      <c r="DB23" s="215" t="str">
        <f t="shared" si="3"/>
        <v/>
      </c>
      <c r="DC23" s="215" t="str">
        <f t="shared" si="4"/>
        <v/>
      </c>
      <c r="DD23" s="215" t="str">
        <f t="shared" si="5"/>
        <v/>
      </c>
      <c r="DE23" s="215" t="str">
        <f t="shared" si="6"/>
        <v/>
      </c>
      <c r="DF23" s="222">
        <f t="shared" si="7"/>
        <v>0</v>
      </c>
      <c r="DG23" s="207"/>
      <c r="DH23" s="222" t="str">
        <f>IF(DD23="x",'Data (Hidden)'!$C$61,"")</f>
        <v/>
      </c>
      <c r="DI23" s="222" t="str">
        <f>IF(DE23="x",'Data (Hidden)'!$C$65,"")</f>
        <v/>
      </c>
      <c r="DJ23" s="207"/>
      <c r="DK23" s="427">
        <f t="shared" si="9"/>
        <v>0</v>
      </c>
      <c r="DL23" s="427"/>
      <c r="DM23" s="427"/>
      <c r="DN23" s="208"/>
      <c r="DO23" s="228" t="str">
        <f t="shared" si="10"/>
        <v/>
      </c>
      <c r="DP23" s="228" t="str">
        <f t="shared" si="11"/>
        <v/>
      </c>
      <c r="DQ23" s="228" t="str">
        <f t="shared" si="12"/>
        <v/>
      </c>
      <c r="DR23" s="228" t="str">
        <f t="shared" si="13"/>
        <v/>
      </c>
      <c r="DS23" s="228" t="str">
        <f t="shared" si="14"/>
        <v/>
      </c>
      <c r="DT23" s="228" t="str">
        <f t="shared" si="15"/>
        <v/>
      </c>
      <c r="DU23" s="228" t="str">
        <f t="shared" si="16"/>
        <v/>
      </c>
      <c r="DV23" s="228" t="str">
        <f t="shared" si="17"/>
        <v/>
      </c>
      <c r="DW23" s="229" t="str">
        <f t="shared" si="18"/>
        <v/>
      </c>
      <c r="DX23" s="206"/>
    </row>
    <row r="24" spans="1:128" ht="23.25" x14ac:dyDescent="0.25">
      <c r="A24" s="45">
        <v>15</v>
      </c>
      <c r="B24" s="364"/>
      <c r="C24" s="364"/>
      <c r="D24" s="364"/>
      <c r="E24" s="364"/>
      <c r="F24" s="364"/>
      <c r="G24" s="364"/>
      <c r="H24" s="364"/>
      <c r="I24" s="364"/>
      <c r="J24" s="364"/>
      <c r="K24" s="364"/>
      <c r="L24" s="364"/>
      <c r="M24" s="364"/>
      <c r="N24" s="364"/>
      <c r="O24" s="364"/>
      <c r="P24" s="364"/>
      <c r="Q24" s="364"/>
      <c r="R24" s="364"/>
      <c r="S24" s="364"/>
      <c r="T24" s="19"/>
      <c r="U24" s="19"/>
      <c r="V24" s="19"/>
      <c r="W24" s="19"/>
      <c r="X24" s="19"/>
      <c r="Y24" s="19"/>
      <c r="Z24" s="19"/>
      <c r="AA24" s="19"/>
      <c r="AB24" s="27"/>
      <c r="AC24" s="367"/>
      <c r="AD24" s="367"/>
      <c r="AE24" s="367"/>
      <c r="AF24" s="182"/>
      <c r="AG24" s="424"/>
      <c r="AH24" s="424"/>
      <c r="AI24" s="334"/>
      <c r="AJ24" s="437"/>
      <c r="AK24" s="437"/>
      <c r="AL24" s="437"/>
      <c r="AM24" s="437"/>
      <c r="AN24" s="334"/>
      <c r="AO24" s="367"/>
      <c r="AP24" s="367"/>
      <c r="AQ24" s="367"/>
      <c r="AR24" s="367"/>
      <c r="AS24" s="367"/>
      <c r="AT24" s="367"/>
      <c r="AU24" s="367"/>
      <c r="AV24" s="367"/>
      <c r="AW24" s="334"/>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34"/>
      <c r="CF24" s="214">
        <v>15</v>
      </c>
      <c r="CG24" s="426">
        <f t="shared" si="0"/>
        <v>0</v>
      </c>
      <c r="CH24" s="426"/>
      <c r="CI24" s="426"/>
      <c r="CJ24" s="426"/>
      <c r="CK24" s="426"/>
      <c r="CL24" s="426"/>
      <c r="CM24" s="426"/>
      <c r="CN24" s="426"/>
      <c r="CO24" s="426"/>
      <c r="CP24" s="426"/>
      <c r="CQ24" s="426"/>
      <c r="CR24" s="426"/>
      <c r="CS24" s="426"/>
      <c r="CT24" s="426"/>
      <c r="CU24" s="426"/>
      <c r="CV24" s="426"/>
      <c r="CW24" s="426"/>
      <c r="CX24" s="426"/>
      <c r="CY24" s="215" t="str">
        <f>'Dropdown-Content (Hidden)'!G101</f>
        <v/>
      </c>
      <c r="CZ24" s="215" t="str">
        <f t="shared" si="1"/>
        <v/>
      </c>
      <c r="DA24" s="215" t="str">
        <f t="shared" si="2"/>
        <v/>
      </c>
      <c r="DB24" s="215" t="str">
        <f t="shared" si="3"/>
        <v/>
      </c>
      <c r="DC24" s="215" t="str">
        <f t="shared" si="4"/>
        <v/>
      </c>
      <c r="DD24" s="215" t="str">
        <f t="shared" si="5"/>
        <v/>
      </c>
      <c r="DE24" s="215" t="str">
        <f t="shared" si="6"/>
        <v/>
      </c>
      <c r="DF24" s="222">
        <f t="shared" si="7"/>
        <v>0</v>
      </c>
      <c r="DG24" s="207"/>
      <c r="DH24" s="222" t="str">
        <f>IF(DD24="x",'Data (Hidden)'!$C$61,"")</f>
        <v/>
      </c>
      <c r="DI24" s="222" t="str">
        <f>IF(DE24="x",'Data (Hidden)'!$C$65,"")</f>
        <v/>
      </c>
      <c r="DJ24" s="207"/>
      <c r="DK24" s="427">
        <f t="shared" si="9"/>
        <v>0</v>
      </c>
      <c r="DL24" s="427"/>
      <c r="DM24" s="427"/>
      <c r="DN24" s="208"/>
      <c r="DO24" s="228" t="str">
        <f t="shared" si="10"/>
        <v/>
      </c>
      <c r="DP24" s="228" t="str">
        <f t="shared" si="11"/>
        <v/>
      </c>
      <c r="DQ24" s="228" t="str">
        <f t="shared" si="12"/>
        <v/>
      </c>
      <c r="DR24" s="228" t="str">
        <f t="shared" si="13"/>
        <v/>
      </c>
      <c r="DS24" s="228" t="str">
        <f t="shared" si="14"/>
        <v/>
      </c>
      <c r="DT24" s="228" t="str">
        <f t="shared" si="15"/>
        <v/>
      </c>
      <c r="DU24" s="228" t="str">
        <f t="shared" si="16"/>
        <v/>
      </c>
      <c r="DV24" s="228" t="str">
        <f t="shared" si="17"/>
        <v/>
      </c>
      <c r="DW24" s="229" t="str">
        <f t="shared" si="18"/>
        <v/>
      </c>
      <c r="DX24" s="206"/>
    </row>
    <row r="25" spans="1:128" ht="23.25" x14ac:dyDescent="0.25">
      <c r="A25" s="45">
        <v>16</v>
      </c>
      <c r="B25" s="364"/>
      <c r="C25" s="364"/>
      <c r="D25" s="364"/>
      <c r="E25" s="364"/>
      <c r="F25" s="364"/>
      <c r="G25" s="364"/>
      <c r="H25" s="364"/>
      <c r="I25" s="364"/>
      <c r="J25" s="364"/>
      <c r="K25" s="364"/>
      <c r="L25" s="364"/>
      <c r="M25" s="364"/>
      <c r="N25" s="364"/>
      <c r="O25" s="364"/>
      <c r="P25" s="364"/>
      <c r="Q25" s="364"/>
      <c r="R25" s="364"/>
      <c r="S25" s="364"/>
      <c r="T25" s="19"/>
      <c r="U25" s="19"/>
      <c r="V25" s="19"/>
      <c r="W25" s="19"/>
      <c r="X25" s="19"/>
      <c r="Y25" s="19"/>
      <c r="Z25" s="19"/>
      <c r="AA25" s="19"/>
      <c r="AB25" s="27"/>
      <c r="AC25" s="367"/>
      <c r="AD25" s="367"/>
      <c r="AE25" s="367"/>
      <c r="AF25" s="182"/>
      <c r="AG25" s="424"/>
      <c r="AH25" s="424"/>
      <c r="AI25" s="334"/>
      <c r="AJ25" s="437"/>
      <c r="AK25" s="437"/>
      <c r="AL25" s="437"/>
      <c r="AM25" s="437"/>
      <c r="AN25" s="334"/>
      <c r="AO25" s="367"/>
      <c r="AP25" s="367"/>
      <c r="AQ25" s="367"/>
      <c r="AR25" s="367"/>
      <c r="AS25" s="367"/>
      <c r="AT25" s="367"/>
      <c r="AU25" s="367"/>
      <c r="AV25" s="367"/>
      <c r="AW25" s="334"/>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34"/>
      <c r="CF25" s="214">
        <v>16</v>
      </c>
      <c r="CG25" s="426">
        <f t="shared" si="0"/>
        <v>0</v>
      </c>
      <c r="CH25" s="426"/>
      <c r="CI25" s="426"/>
      <c r="CJ25" s="426"/>
      <c r="CK25" s="426"/>
      <c r="CL25" s="426"/>
      <c r="CM25" s="426"/>
      <c r="CN25" s="426"/>
      <c r="CO25" s="426"/>
      <c r="CP25" s="426"/>
      <c r="CQ25" s="426"/>
      <c r="CR25" s="426"/>
      <c r="CS25" s="426"/>
      <c r="CT25" s="426"/>
      <c r="CU25" s="426"/>
      <c r="CV25" s="426"/>
      <c r="CW25" s="426"/>
      <c r="CX25" s="426"/>
      <c r="CY25" s="215" t="str">
        <f>'Dropdown-Content (Hidden)'!G102</f>
        <v/>
      </c>
      <c r="CZ25" s="215" t="str">
        <f t="shared" si="1"/>
        <v/>
      </c>
      <c r="DA25" s="215" t="str">
        <f t="shared" si="2"/>
        <v/>
      </c>
      <c r="DB25" s="215" t="str">
        <f t="shared" si="3"/>
        <v/>
      </c>
      <c r="DC25" s="215" t="str">
        <f t="shared" si="4"/>
        <v/>
      </c>
      <c r="DD25" s="215" t="str">
        <f t="shared" si="5"/>
        <v/>
      </c>
      <c r="DE25" s="215" t="str">
        <f t="shared" si="6"/>
        <v/>
      </c>
      <c r="DF25" s="222">
        <f t="shared" si="7"/>
        <v>0</v>
      </c>
      <c r="DG25" s="207"/>
      <c r="DH25" s="222" t="str">
        <f>IF(DD25="x",'Data (Hidden)'!$C$61,"")</f>
        <v/>
      </c>
      <c r="DI25" s="222" t="str">
        <f>IF(DE25="x",'Data (Hidden)'!$C$65,"")</f>
        <v/>
      </c>
      <c r="DJ25" s="207"/>
      <c r="DK25" s="427">
        <f t="shared" si="9"/>
        <v>0</v>
      </c>
      <c r="DL25" s="427"/>
      <c r="DM25" s="427"/>
      <c r="DN25" s="208"/>
      <c r="DO25" s="228" t="str">
        <f t="shared" si="10"/>
        <v/>
      </c>
      <c r="DP25" s="228" t="str">
        <f t="shared" si="11"/>
        <v/>
      </c>
      <c r="DQ25" s="228" t="str">
        <f t="shared" si="12"/>
        <v/>
      </c>
      <c r="DR25" s="228" t="str">
        <f t="shared" si="13"/>
        <v/>
      </c>
      <c r="DS25" s="228" t="str">
        <f t="shared" si="14"/>
        <v/>
      </c>
      <c r="DT25" s="228" t="str">
        <f t="shared" si="15"/>
        <v/>
      </c>
      <c r="DU25" s="228" t="str">
        <f t="shared" si="16"/>
        <v/>
      </c>
      <c r="DV25" s="228" t="str">
        <f t="shared" si="17"/>
        <v/>
      </c>
      <c r="DW25" s="229" t="str">
        <f t="shared" si="18"/>
        <v/>
      </c>
      <c r="DX25" s="206"/>
    </row>
    <row r="26" spans="1:128" ht="23.25" x14ac:dyDescent="0.25">
      <c r="A26" s="45">
        <v>17</v>
      </c>
      <c r="B26" s="364"/>
      <c r="C26" s="364"/>
      <c r="D26" s="364"/>
      <c r="E26" s="364"/>
      <c r="F26" s="364"/>
      <c r="G26" s="364"/>
      <c r="H26" s="364"/>
      <c r="I26" s="364"/>
      <c r="J26" s="364"/>
      <c r="K26" s="364"/>
      <c r="L26" s="364"/>
      <c r="M26" s="364"/>
      <c r="N26" s="364"/>
      <c r="O26" s="364"/>
      <c r="P26" s="364"/>
      <c r="Q26" s="364"/>
      <c r="R26" s="364"/>
      <c r="S26" s="364"/>
      <c r="T26" s="19"/>
      <c r="U26" s="19"/>
      <c r="V26" s="19"/>
      <c r="W26" s="19"/>
      <c r="X26" s="19"/>
      <c r="Y26" s="19"/>
      <c r="Z26" s="19"/>
      <c r="AA26" s="19"/>
      <c r="AB26" s="27"/>
      <c r="AC26" s="367"/>
      <c r="AD26" s="367"/>
      <c r="AE26" s="367"/>
      <c r="AF26" s="182"/>
      <c r="AG26" s="424"/>
      <c r="AH26" s="424"/>
      <c r="AI26" s="334"/>
      <c r="AJ26" s="437"/>
      <c r="AK26" s="437"/>
      <c r="AL26" s="437"/>
      <c r="AM26" s="437"/>
      <c r="AN26" s="334"/>
      <c r="AO26" s="367"/>
      <c r="AP26" s="367"/>
      <c r="AQ26" s="367"/>
      <c r="AR26" s="367"/>
      <c r="AS26" s="367"/>
      <c r="AT26" s="367"/>
      <c r="AU26" s="367"/>
      <c r="AV26" s="367"/>
      <c r="AW26" s="334"/>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34"/>
      <c r="CF26" s="214">
        <v>17</v>
      </c>
      <c r="CG26" s="426">
        <f t="shared" si="0"/>
        <v>0</v>
      </c>
      <c r="CH26" s="426"/>
      <c r="CI26" s="426"/>
      <c r="CJ26" s="426"/>
      <c r="CK26" s="426"/>
      <c r="CL26" s="426"/>
      <c r="CM26" s="426"/>
      <c r="CN26" s="426"/>
      <c r="CO26" s="426"/>
      <c r="CP26" s="426"/>
      <c r="CQ26" s="426"/>
      <c r="CR26" s="426"/>
      <c r="CS26" s="426"/>
      <c r="CT26" s="426"/>
      <c r="CU26" s="426"/>
      <c r="CV26" s="426"/>
      <c r="CW26" s="426"/>
      <c r="CX26" s="426"/>
      <c r="CY26" s="215" t="str">
        <f>'Dropdown-Content (Hidden)'!G103</f>
        <v/>
      </c>
      <c r="CZ26" s="215" t="str">
        <f t="shared" si="1"/>
        <v/>
      </c>
      <c r="DA26" s="215" t="str">
        <f t="shared" si="2"/>
        <v/>
      </c>
      <c r="DB26" s="215" t="str">
        <f t="shared" si="3"/>
        <v/>
      </c>
      <c r="DC26" s="215" t="str">
        <f t="shared" si="4"/>
        <v/>
      </c>
      <c r="DD26" s="215" t="str">
        <f t="shared" si="5"/>
        <v/>
      </c>
      <c r="DE26" s="215" t="str">
        <f t="shared" si="6"/>
        <v/>
      </c>
      <c r="DF26" s="222">
        <f t="shared" si="7"/>
        <v>0</v>
      </c>
      <c r="DG26" s="207"/>
      <c r="DH26" s="222" t="str">
        <f>IF(DD26="x",'Data (Hidden)'!$C$61,"")</f>
        <v/>
      </c>
      <c r="DI26" s="222" t="str">
        <f>IF(DE26="x",'Data (Hidden)'!$C$65,"")</f>
        <v/>
      </c>
      <c r="DJ26" s="207"/>
      <c r="DK26" s="427">
        <f t="shared" si="9"/>
        <v>0</v>
      </c>
      <c r="DL26" s="427"/>
      <c r="DM26" s="427"/>
      <c r="DN26" s="208"/>
      <c r="DO26" s="228" t="str">
        <f t="shared" si="10"/>
        <v/>
      </c>
      <c r="DP26" s="228" t="str">
        <f t="shared" si="11"/>
        <v/>
      </c>
      <c r="DQ26" s="228" t="str">
        <f t="shared" si="12"/>
        <v/>
      </c>
      <c r="DR26" s="228" t="str">
        <f t="shared" si="13"/>
        <v/>
      </c>
      <c r="DS26" s="228" t="str">
        <f t="shared" si="14"/>
        <v/>
      </c>
      <c r="DT26" s="228" t="str">
        <f t="shared" si="15"/>
        <v/>
      </c>
      <c r="DU26" s="228" t="str">
        <f t="shared" si="16"/>
        <v/>
      </c>
      <c r="DV26" s="228" t="str">
        <f t="shared" si="17"/>
        <v/>
      </c>
      <c r="DW26" s="229" t="str">
        <f t="shared" si="18"/>
        <v/>
      </c>
      <c r="DX26" s="206"/>
    </row>
    <row r="27" spans="1:128" ht="23.25" x14ac:dyDescent="0.25">
      <c r="A27" s="45">
        <v>18</v>
      </c>
      <c r="B27" s="364"/>
      <c r="C27" s="364"/>
      <c r="D27" s="364"/>
      <c r="E27" s="364"/>
      <c r="F27" s="364"/>
      <c r="G27" s="364"/>
      <c r="H27" s="364"/>
      <c r="I27" s="364"/>
      <c r="J27" s="364"/>
      <c r="K27" s="364"/>
      <c r="L27" s="364"/>
      <c r="M27" s="364"/>
      <c r="N27" s="364"/>
      <c r="O27" s="364"/>
      <c r="P27" s="364"/>
      <c r="Q27" s="364"/>
      <c r="R27" s="364"/>
      <c r="S27" s="364"/>
      <c r="T27" s="19"/>
      <c r="U27" s="19"/>
      <c r="V27" s="19"/>
      <c r="W27" s="19"/>
      <c r="X27" s="19"/>
      <c r="Y27" s="19"/>
      <c r="Z27" s="19"/>
      <c r="AA27" s="19"/>
      <c r="AB27" s="27"/>
      <c r="AC27" s="367"/>
      <c r="AD27" s="367"/>
      <c r="AE27" s="367"/>
      <c r="AF27" s="182"/>
      <c r="AG27" s="424"/>
      <c r="AH27" s="424"/>
      <c r="AI27" s="334"/>
      <c r="AJ27" s="437"/>
      <c r="AK27" s="437"/>
      <c r="AL27" s="437"/>
      <c r="AM27" s="437"/>
      <c r="AN27" s="334"/>
      <c r="AO27" s="367"/>
      <c r="AP27" s="367"/>
      <c r="AQ27" s="367"/>
      <c r="AR27" s="367"/>
      <c r="AS27" s="367"/>
      <c r="AT27" s="367"/>
      <c r="AU27" s="367"/>
      <c r="AV27" s="367"/>
      <c r="AW27" s="334"/>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34"/>
      <c r="CF27" s="214">
        <v>18</v>
      </c>
      <c r="CG27" s="426">
        <f t="shared" si="0"/>
        <v>0</v>
      </c>
      <c r="CH27" s="426"/>
      <c r="CI27" s="426"/>
      <c r="CJ27" s="426"/>
      <c r="CK27" s="426"/>
      <c r="CL27" s="426"/>
      <c r="CM27" s="426"/>
      <c r="CN27" s="426"/>
      <c r="CO27" s="426"/>
      <c r="CP27" s="426"/>
      <c r="CQ27" s="426"/>
      <c r="CR27" s="426"/>
      <c r="CS27" s="426"/>
      <c r="CT27" s="426"/>
      <c r="CU27" s="426"/>
      <c r="CV27" s="426"/>
      <c r="CW27" s="426"/>
      <c r="CX27" s="426"/>
      <c r="CY27" s="215" t="str">
        <f>'Dropdown-Content (Hidden)'!G104</f>
        <v/>
      </c>
      <c r="CZ27" s="215" t="str">
        <f t="shared" si="1"/>
        <v/>
      </c>
      <c r="DA27" s="215" t="str">
        <f t="shared" si="2"/>
        <v/>
      </c>
      <c r="DB27" s="215" t="str">
        <f t="shared" si="3"/>
        <v/>
      </c>
      <c r="DC27" s="215" t="str">
        <f t="shared" si="4"/>
        <v/>
      </c>
      <c r="DD27" s="215" t="str">
        <f t="shared" si="5"/>
        <v/>
      </c>
      <c r="DE27" s="215" t="str">
        <f t="shared" si="6"/>
        <v/>
      </c>
      <c r="DF27" s="222">
        <f t="shared" si="7"/>
        <v>0</v>
      </c>
      <c r="DG27" s="207"/>
      <c r="DH27" s="222" t="str">
        <f>IF(DD27="x",'Data (Hidden)'!$C$61,"")</f>
        <v/>
      </c>
      <c r="DI27" s="222" t="str">
        <f>IF(DE27="x",'Data (Hidden)'!$C$65,"")</f>
        <v/>
      </c>
      <c r="DJ27" s="207"/>
      <c r="DK27" s="427">
        <f t="shared" si="9"/>
        <v>0</v>
      </c>
      <c r="DL27" s="427"/>
      <c r="DM27" s="427"/>
      <c r="DN27" s="208"/>
      <c r="DO27" s="228" t="str">
        <f t="shared" si="10"/>
        <v/>
      </c>
      <c r="DP27" s="228" t="str">
        <f t="shared" si="11"/>
        <v/>
      </c>
      <c r="DQ27" s="228" t="str">
        <f t="shared" si="12"/>
        <v/>
      </c>
      <c r="DR27" s="228" t="str">
        <f t="shared" si="13"/>
        <v/>
      </c>
      <c r="DS27" s="228" t="str">
        <f t="shared" si="14"/>
        <v/>
      </c>
      <c r="DT27" s="228" t="str">
        <f t="shared" si="15"/>
        <v/>
      </c>
      <c r="DU27" s="228" t="str">
        <f t="shared" si="16"/>
        <v/>
      </c>
      <c r="DV27" s="228" t="str">
        <f t="shared" si="17"/>
        <v/>
      </c>
      <c r="DW27" s="229" t="str">
        <f t="shared" si="18"/>
        <v/>
      </c>
      <c r="DX27" s="206"/>
    </row>
    <row r="28" spans="1:128" ht="23.25" x14ac:dyDescent="0.25">
      <c r="A28" s="45">
        <v>19</v>
      </c>
      <c r="B28" s="364"/>
      <c r="C28" s="364"/>
      <c r="D28" s="364"/>
      <c r="E28" s="364"/>
      <c r="F28" s="364"/>
      <c r="G28" s="364"/>
      <c r="H28" s="364"/>
      <c r="I28" s="364"/>
      <c r="J28" s="364"/>
      <c r="K28" s="364"/>
      <c r="L28" s="364"/>
      <c r="M28" s="364"/>
      <c r="N28" s="364"/>
      <c r="O28" s="364"/>
      <c r="P28" s="364"/>
      <c r="Q28" s="364"/>
      <c r="R28" s="364"/>
      <c r="S28" s="364"/>
      <c r="T28" s="19"/>
      <c r="U28" s="19"/>
      <c r="V28" s="19"/>
      <c r="W28" s="19"/>
      <c r="X28" s="19"/>
      <c r="Y28" s="19"/>
      <c r="Z28" s="19"/>
      <c r="AA28" s="19"/>
      <c r="AB28" s="27"/>
      <c r="AC28" s="367"/>
      <c r="AD28" s="367"/>
      <c r="AE28" s="367"/>
      <c r="AF28" s="182"/>
      <c r="AG28" s="424"/>
      <c r="AH28" s="424"/>
      <c r="AI28" s="334"/>
      <c r="AJ28" s="437"/>
      <c r="AK28" s="437"/>
      <c r="AL28" s="437"/>
      <c r="AM28" s="437"/>
      <c r="AN28" s="334"/>
      <c r="AO28" s="367"/>
      <c r="AP28" s="367"/>
      <c r="AQ28" s="367"/>
      <c r="AR28" s="367"/>
      <c r="AS28" s="367"/>
      <c r="AT28" s="367"/>
      <c r="AU28" s="367"/>
      <c r="AV28" s="367"/>
      <c r="AW28" s="334"/>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34"/>
      <c r="CF28" s="214">
        <v>19</v>
      </c>
      <c r="CG28" s="426">
        <f t="shared" si="0"/>
        <v>0</v>
      </c>
      <c r="CH28" s="426"/>
      <c r="CI28" s="426"/>
      <c r="CJ28" s="426"/>
      <c r="CK28" s="426"/>
      <c r="CL28" s="426"/>
      <c r="CM28" s="426"/>
      <c r="CN28" s="426"/>
      <c r="CO28" s="426"/>
      <c r="CP28" s="426"/>
      <c r="CQ28" s="426"/>
      <c r="CR28" s="426"/>
      <c r="CS28" s="426"/>
      <c r="CT28" s="426"/>
      <c r="CU28" s="426"/>
      <c r="CV28" s="426"/>
      <c r="CW28" s="426"/>
      <c r="CX28" s="426"/>
      <c r="CY28" s="215" t="str">
        <f>'Dropdown-Content (Hidden)'!G105</f>
        <v/>
      </c>
      <c r="CZ28" s="215" t="str">
        <f t="shared" si="1"/>
        <v/>
      </c>
      <c r="DA28" s="215" t="str">
        <f t="shared" si="2"/>
        <v/>
      </c>
      <c r="DB28" s="215" t="str">
        <f t="shared" si="3"/>
        <v/>
      </c>
      <c r="DC28" s="215" t="str">
        <f t="shared" si="4"/>
        <v/>
      </c>
      <c r="DD28" s="215" t="str">
        <f t="shared" si="5"/>
        <v/>
      </c>
      <c r="DE28" s="215" t="str">
        <f t="shared" si="6"/>
        <v/>
      </c>
      <c r="DF28" s="222">
        <f t="shared" si="7"/>
        <v>0</v>
      </c>
      <c r="DG28" s="207"/>
      <c r="DH28" s="222" t="str">
        <f>IF(DD28="x",'Data (Hidden)'!$C$61,"")</f>
        <v/>
      </c>
      <c r="DI28" s="222" t="str">
        <f>IF(DE28="x",'Data (Hidden)'!$C$65,"")</f>
        <v/>
      </c>
      <c r="DJ28" s="207"/>
      <c r="DK28" s="427">
        <f t="shared" si="9"/>
        <v>0</v>
      </c>
      <c r="DL28" s="427"/>
      <c r="DM28" s="427"/>
      <c r="DN28" s="208"/>
      <c r="DO28" s="228" t="str">
        <f t="shared" si="10"/>
        <v/>
      </c>
      <c r="DP28" s="228" t="str">
        <f t="shared" si="11"/>
        <v/>
      </c>
      <c r="DQ28" s="228" t="str">
        <f t="shared" si="12"/>
        <v/>
      </c>
      <c r="DR28" s="228" t="str">
        <f t="shared" si="13"/>
        <v/>
      </c>
      <c r="DS28" s="228" t="str">
        <f t="shared" si="14"/>
        <v/>
      </c>
      <c r="DT28" s="228" t="str">
        <f t="shared" si="15"/>
        <v/>
      </c>
      <c r="DU28" s="228" t="str">
        <f t="shared" si="16"/>
        <v/>
      </c>
      <c r="DV28" s="228" t="str">
        <f t="shared" si="17"/>
        <v/>
      </c>
      <c r="DW28" s="229" t="str">
        <f t="shared" si="18"/>
        <v/>
      </c>
      <c r="DX28" s="206"/>
    </row>
    <row r="29" spans="1:128" ht="23.25" x14ac:dyDescent="0.25">
      <c r="A29" s="45">
        <v>20</v>
      </c>
      <c r="B29" s="364"/>
      <c r="C29" s="364"/>
      <c r="D29" s="364"/>
      <c r="E29" s="364"/>
      <c r="F29" s="364"/>
      <c r="G29" s="364"/>
      <c r="H29" s="364"/>
      <c r="I29" s="364"/>
      <c r="J29" s="364"/>
      <c r="K29" s="364"/>
      <c r="L29" s="364"/>
      <c r="M29" s="364"/>
      <c r="N29" s="364"/>
      <c r="O29" s="364"/>
      <c r="P29" s="364"/>
      <c r="Q29" s="364"/>
      <c r="R29" s="364"/>
      <c r="S29" s="364"/>
      <c r="T29" s="19"/>
      <c r="U29" s="19"/>
      <c r="V29" s="19"/>
      <c r="W29" s="19"/>
      <c r="X29" s="19"/>
      <c r="Y29" s="19"/>
      <c r="Z29" s="19"/>
      <c r="AA29" s="19"/>
      <c r="AB29" s="27"/>
      <c r="AC29" s="367"/>
      <c r="AD29" s="367"/>
      <c r="AE29" s="367"/>
      <c r="AF29" s="182"/>
      <c r="AG29" s="424"/>
      <c r="AH29" s="424"/>
      <c r="AI29" s="334"/>
      <c r="AJ29" s="437"/>
      <c r="AK29" s="437"/>
      <c r="AL29" s="437"/>
      <c r="AM29" s="437"/>
      <c r="AN29" s="334"/>
      <c r="AO29" s="367"/>
      <c r="AP29" s="367"/>
      <c r="AQ29" s="367"/>
      <c r="AR29" s="367"/>
      <c r="AS29" s="367"/>
      <c r="AT29" s="367"/>
      <c r="AU29" s="367"/>
      <c r="AV29" s="367"/>
      <c r="AW29" s="334"/>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34"/>
      <c r="CF29" s="214">
        <v>20</v>
      </c>
      <c r="CG29" s="426">
        <f t="shared" si="0"/>
        <v>0</v>
      </c>
      <c r="CH29" s="426"/>
      <c r="CI29" s="426"/>
      <c r="CJ29" s="426"/>
      <c r="CK29" s="426"/>
      <c r="CL29" s="426"/>
      <c r="CM29" s="426"/>
      <c r="CN29" s="426"/>
      <c r="CO29" s="426"/>
      <c r="CP29" s="426"/>
      <c r="CQ29" s="426"/>
      <c r="CR29" s="426"/>
      <c r="CS29" s="426"/>
      <c r="CT29" s="426"/>
      <c r="CU29" s="426"/>
      <c r="CV29" s="426"/>
      <c r="CW29" s="426"/>
      <c r="CX29" s="426"/>
      <c r="CY29" s="215" t="str">
        <f>'Dropdown-Content (Hidden)'!G106</f>
        <v/>
      </c>
      <c r="CZ29" s="215" t="str">
        <f t="shared" si="1"/>
        <v/>
      </c>
      <c r="DA29" s="215" t="str">
        <f t="shared" si="2"/>
        <v/>
      </c>
      <c r="DB29" s="215" t="str">
        <f t="shared" si="3"/>
        <v/>
      </c>
      <c r="DC29" s="215" t="str">
        <f t="shared" si="4"/>
        <v/>
      </c>
      <c r="DD29" s="215" t="str">
        <f t="shared" si="5"/>
        <v/>
      </c>
      <c r="DE29" s="215" t="str">
        <f t="shared" si="6"/>
        <v/>
      </c>
      <c r="DF29" s="222">
        <f t="shared" si="7"/>
        <v>0</v>
      </c>
      <c r="DG29" s="207"/>
      <c r="DH29" s="222" t="str">
        <f>IF(DD29="x",'Data (Hidden)'!$C$61,"")</f>
        <v/>
      </c>
      <c r="DI29" s="222" t="str">
        <f>IF(DE29="x",'Data (Hidden)'!$C$65,"")</f>
        <v/>
      </c>
      <c r="DJ29" s="207"/>
      <c r="DK29" s="427">
        <f t="shared" si="9"/>
        <v>0</v>
      </c>
      <c r="DL29" s="427"/>
      <c r="DM29" s="427"/>
      <c r="DN29" s="208"/>
      <c r="DO29" s="228" t="str">
        <f t="shared" si="10"/>
        <v/>
      </c>
      <c r="DP29" s="228" t="str">
        <f t="shared" si="11"/>
        <v/>
      </c>
      <c r="DQ29" s="228" t="str">
        <f t="shared" si="12"/>
        <v/>
      </c>
      <c r="DR29" s="228" t="str">
        <f t="shared" si="13"/>
        <v/>
      </c>
      <c r="DS29" s="228" t="str">
        <f t="shared" si="14"/>
        <v/>
      </c>
      <c r="DT29" s="228" t="str">
        <f t="shared" si="15"/>
        <v/>
      </c>
      <c r="DU29" s="228" t="str">
        <f t="shared" si="16"/>
        <v/>
      </c>
      <c r="DV29" s="228" t="str">
        <f t="shared" si="17"/>
        <v/>
      </c>
      <c r="DW29" s="229" t="str">
        <f t="shared" si="18"/>
        <v/>
      </c>
      <c r="DX29" s="206"/>
    </row>
    <row r="30" spans="1:128" ht="23.25" x14ac:dyDescent="0.25">
      <c r="A30" s="45">
        <v>21</v>
      </c>
      <c r="B30" s="364"/>
      <c r="C30" s="364"/>
      <c r="D30" s="364"/>
      <c r="E30" s="364"/>
      <c r="F30" s="364"/>
      <c r="G30" s="364"/>
      <c r="H30" s="364"/>
      <c r="I30" s="364"/>
      <c r="J30" s="364"/>
      <c r="K30" s="364"/>
      <c r="L30" s="364"/>
      <c r="M30" s="364"/>
      <c r="N30" s="364"/>
      <c r="O30" s="364"/>
      <c r="P30" s="364"/>
      <c r="Q30" s="364"/>
      <c r="R30" s="364"/>
      <c r="S30" s="364"/>
      <c r="T30" s="19"/>
      <c r="U30" s="19"/>
      <c r="V30" s="19"/>
      <c r="W30" s="19"/>
      <c r="X30" s="19"/>
      <c r="Y30" s="19"/>
      <c r="Z30" s="19"/>
      <c r="AA30" s="19"/>
      <c r="AB30" s="27"/>
      <c r="AC30" s="367"/>
      <c r="AD30" s="367"/>
      <c r="AE30" s="367"/>
      <c r="AF30" s="182"/>
      <c r="AG30" s="424"/>
      <c r="AH30" s="424"/>
      <c r="AI30" s="334"/>
      <c r="AJ30" s="437"/>
      <c r="AK30" s="437"/>
      <c r="AL30" s="437"/>
      <c r="AM30" s="437"/>
      <c r="AN30" s="334"/>
      <c r="AO30" s="367"/>
      <c r="AP30" s="367"/>
      <c r="AQ30" s="367"/>
      <c r="AR30" s="367"/>
      <c r="AS30" s="367"/>
      <c r="AT30" s="367"/>
      <c r="AU30" s="367"/>
      <c r="AV30" s="367"/>
      <c r="AW30" s="334"/>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34"/>
      <c r="CF30" s="214">
        <v>21</v>
      </c>
      <c r="CG30" s="426">
        <f t="shared" si="0"/>
        <v>0</v>
      </c>
      <c r="CH30" s="426"/>
      <c r="CI30" s="426"/>
      <c r="CJ30" s="426"/>
      <c r="CK30" s="426"/>
      <c r="CL30" s="426"/>
      <c r="CM30" s="426"/>
      <c r="CN30" s="426"/>
      <c r="CO30" s="426"/>
      <c r="CP30" s="426"/>
      <c r="CQ30" s="426"/>
      <c r="CR30" s="426"/>
      <c r="CS30" s="426"/>
      <c r="CT30" s="426"/>
      <c r="CU30" s="426"/>
      <c r="CV30" s="426"/>
      <c r="CW30" s="426"/>
      <c r="CX30" s="426"/>
      <c r="CY30" s="215" t="str">
        <f>'Dropdown-Content (Hidden)'!G107</f>
        <v/>
      </c>
      <c r="CZ30" s="215" t="str">
        <f t="shared" si="1"/>
        <v/>
      </c>
      <c r="DA30" s="215" t="str">
        <f t="shared" si="2"/>
        <v/>
      </c>
      <c r="DB30" s="215" t="str">
        <f t="shared" si="3"/>
        <v/>
      </c>
      <c r="DC30" s="215" t="str">
        <f t="shared" si="4"/>
        <v/>
      </c>
      <c r="DD30" s="215" t="str">
        <f t="shared" si="5"/>
        <v/>
      </c>
      <c r="DE30" s="215" t="str">
        <f t="shared" si="6"/>
        <v/>
      </c>
      <c r="DF30" s="222">
        <f t="shared" si="7"/>
        <v>0</v>
      </c>
      <c r="DG30" s="207"/>
      <c r="DH30" s="222" t="str">
        <f>IF(DD30="x",'Data (Hidden)'!$C$61,"")</f>
        <v/>
      </c>
      <c r="DI30" s="222" t="str">
        <f>IF(DE30="x",'Data (Hidden)'!$C$65,"")</f>
        <v/>
      </c>
      <c r="DJ30" s="207"/>
      <c r="DK30" s="427">
        <f t="shared" si="9"/>
        <v>0</v>
      </c>
      <c r="DL30" s="427"/>
      <c r="DM30" s="427"/>
      <c r="DN30" s="208"/>
      <c r="DO30" s="228" t="str">
        <f t="shared" si="10"/>
        <v/>
      </c>
      <c r="DP30" s="228" t="str">
        <f t="shared" si="11"/>
        <v/>
      </c>
      <c r="DQ30" s="228" t="str">
        <f t="shared" si="12"/>
        <v/>
      </c>
      <c r="DR30" s="228" t="str">
        <f t="shared" si="13"/>
        <v/>
      </c>
      <c r="DS30" s="228" t="str">
        <f t="shared" si="14"/>
        <v/>
      </c>
      <c r="DT30" s="228" t="str">
        <f t="shared" si="15"/>
        <v/>
      </c>
      <c r="DU30" s="228" t="str">
        <f t="shared" si="16"/>
        <v/>
      </c>
      <c r="DV30" s="228" t="str">
        <f t="shared" si="17"/>
        <v/>
      </c>
      <c r="DW30" s="229" t="str">
        <f t="shared" si="18"/>
        <v/>
      </c>
      <c r="DX30" s="206"/>
    </row>
    <row r="31" spans="1:128" ht="23.25" x14ac:dyDescent="0.25">
      <c r="A31" s="45">
        <v>22</v>
      </c>
      <c r="B31" s="364"/>
      <c r="C31" s="364"/>
      <c r="D31" s="364"/>
      <c r="E31" s="364"/>
      <c r="F31" s="364"/>
      <c r="G31" s="364"/>
      <c r="H31" s="364"/>
      <c r="I31" s="364"/>
      <c r="J31" s="364"/>
      <c r="K31" s="364"/>
      <c r="L31" s="364"/>
      <c r="M31" s="364"/>
      <c r="N31" s="364"/>
      <c r="O31" s="364"/>
      <c r="P31" s="364"/>
      <c r="Q31" s="364"/>
      <c r="R31" s="364"/>
      <c r="S31" s="364"/>
      <c r="T31" s="19"/>
      <c r="U31" s="19"/>
      <c r="V31" s="19"/>
      <c r="W31" s="19"/>
      <c r="X31" s="19"/>
      <c r="Y31" s="19"/>
      <c r="Z31" s="19"/>
      <c r="AA31" s="19"/>
      <c r="AB31" s="27"/>
      <c r="AC31" s="367"/>
      <c r="AD31" s="367"/>
      <c r="AE31" s="367"/>
      <c r="AF31" s="182"/>
      <c r="AG31" s="424"/>
      <c r="AH31" s="424"/>
      <c r="AI31" s="334"/>
      <c r="AJ31" s="437"/>
      <c r="AK31" s="437"/>
      <c r="AL31" s="437"/>
      <c r="AM31" s="437"/>
      <c r="AN31" s="334"/>
      <c r="AO31" s="367"/>
      <c r="AP31" s="367"/>
      <c r="AQ31" s="367"/>
      <c r="AR31" s="367"/>
      <c r="AS31" s="367"/>
      <c r="AT31" s="367"/>
      <c r="AU31" s="367"/>
      <c r="AV31" s="367"/>
      <c r="AW31" s="334"/>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34"/>
      <c r="CF31" s="214">
        <v>22</v>
      </c>
      <c r="CG31" s="426">
        <f t="shared" si="0"/>
        <v>0</v>
      </c>
      <c r="CH31" s="426"/>
      <c r="CI31" s="426"/>
      <c r="CJ31" s="426"/>
      <c r="CK31" s="426"/>
      <c r="CL31" s="426"/>
      <c r="CM31" s="426"/>
      <c r="CN31" s="426"/>
      <c r="CO31" s="426"/>
      <c r="CP31" s="426"/>
      <c r="CQ31" s="426"/>
      <c r="CR31" s="426"/>
      <c r="CS31" s="426"/>
      <c r="CT31" s="426"/>
      <c r="CU31" s="426"/>
      <c r="CV31" s="426"/>
      <c r="CW31" s="426"/>
      <c r="CX31" s="426"/>
      <c r="CY31" s="215" t="str">
        <f>'Dropdown-Content (Hidden)'!G108</f>
        <v/>
      </c>
      <c r="CZ31" s="215" t="str">
        <f t="shared" si="1"/>
        <v/>
      </c>
      <c r="DA31" s="215" t="str">
        <f t="shared" si="2"/>
        <v/>
      </c>
      <c r="DB31" s="215" t="str">
        <f t="shared" si="3"/>
        <v/>
      </c>
      <c r="DC31" s="215" t="str">
        <f t="shared" si="4"/>
        <v/>
      </c>
      <c r="DD31" s="215" t="str">
        <f t="shared" si="5"/>
        <v/>
      </c>
      <c r="DE31" s="215" t="str">
        <f t="shared" si="6"/>
        <v/>
      </c>
      <c r="DF31" s="222">
        <f t="shared" si="7"/>
        <v>0</v>
      </c>
      <c r="DG31" s="207"/>
      <c r="DH31" s="222" t="str">
        <f>IF(DD31="x",'Data (Hidden)'!$C$61,"")</f>
        <v/>
      </c>
      <c r="DI31" s="222" t="str">
        <f>IF(DE31="x",'Data (Hidden)'!$C$65,"")</f>
        <v/>
      </c>
      <c r="DJ31" s="207"/>
      <c r="DK31" s="427">
        <f t="shared" si="9"/>
        <v>0</v>
      </c>
      <c r="DL31" s="427"/>
      <c r="DM31" s="427"/>
      <c r="DN31" s="208"/>
      <c r="DO31" s="228" t="str">
        <f t="shared" si="10"/>
        <v/>
      </c>
      <c r="DP31" s="228" t="str">
        <f t="shared" si="11"/>
        <v/>
      </c>
      <c r="DQ31" s="228" t="str">
        <f t="shared" si="12"/>
        <v/>
      </c>
      <c r="DR31" s="228" t="str">
        <f t="shared" si="13"/>
        <v/>
      </c>
      <c r="DS31" s="228" t="str">
        <f t="shared" si="14"/>
        <v/>
      </c>
      <c r="DT31" s="228" t="str">
        <f t="shared" si="15"/>
        <v/>
      </c>
      <c r="DU31" s="228" t="str">
        <f t="shared" si="16"/>
        <v/>
      </c>
      <c r="DV31" s="228" t="str">
        <f t="shared" si="17"/>
        <v/>
      </c>
      <c r="DW31" s="229" t="str">
        <f t="shared" si="18"/>
        <v/>
      </c>
      <c r="DX31" s="206"/>
    </row>
    <row r="32" spans="1:128" ht="23.25" x14ac:dyDescent="0.25">
      <c r="A32" s="45">
        <v>23</v>
      </c>
      <c r="B32" s="364"/>
      <c r="C32" s="364"/>
      <c r="D32" s="364"/>
      <c r="E32" s="364"/>
      <c r="F32" s="364"/>
      <c r="G32" s="364"/>
      <c r="H32" s="364"/>
      <c r="I32" s="364"/>
      <c r="J32" s="364"/>
      <c r="K32" s="364"/>
      <c r="L32" s="364"/>
      <c r="M32" s="364"/>
      <c r="N32" s="364"/>
      <c r="O32" s="364"/>
      <c r="P32" s="364"/>
      <c r="Q32" s="364"/>
      <c r="R32" s="364"/>
      <c r="S32" s="364"/>
      <c r="T32" s="19"/>
      <c r="U32" s="19"/>
      <c r="V32" s="19"/>
      <c r="W32" s="19"/>
      <c r="X32" s="19"/>
      <c r="Y32" s="19"/>
      <c r="Z32" s="19"/>
      <c r="AA32" s="19"/>
      <c r="AB32" s="27"/>
      <c r="AC32" s="367"/>
      <c r="AD32" s="367"/>
      <c r="AE32" s="367"/>
      <c r="AF32" s="182"/>
      <c r="AG32" s="424"/>
      <c r="AH32" s="424"/>
      <c r="AI32" s="334"/>
      <c r="AJ32" s="437"/>
      <c r="AK32" s="437"/>
      <c r="AL32" s="437"/>
      <c r="AM32" s="437"/>
      <c r="AN32" s="334"/>
      <c r="AO32" s="367"/>
      <c r="AP32" s="367"/>
      <c r="AQ32" s="367"/>
      <c r="AR32" s="367"/>
      <c r="AS32" s="367"/>
      <c r="AT32" s="367"/>
      <c r="AU32" s="367"/>
      <c r="AV32" s="367"/>
      <c r="AW32" s="334"/>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34"/>
      <c r="CF32" s="214">
        <v>23</v>
      </c>
      <c r="CG32" s="426">
        <f t="shared" si="0"/>
        <v>0</v>
      </c>
      <c r="CH32" s="426"/>
      <c r="CI32" s="426"/>
      <c r="CJ32" s="426"/>
      <c r="CK32" s="426"/>
      <c r="CL32" s="426"/>
      <c r="CM32" s="426"/>
      <c r="CN32" s="426"/>
      <c r="CO32" s="426"/>
      <c r="CP32" s="426"/>
      <c r="CQ32" s="426"/>
      <c r="CR32" s="426"/>
      <c r="CS32" s="426"/>
      <c r="CT32" s="426"/>
      <c r="CU32" s="426"/>
      <c r="CV32" s="426"/>
      <c r="CW32" s="426"/>
      <c r="CX32" s="426"/>
      <c r="CY32" s="215" t="str">
        <f>'Dropdown-Content (Hidden)'!G109</f>
        <v/>
      </c>
      <c r="CZ32" s="215" t="str">
        <f t="shared" si="1"/>
        <v/>
      </c>
      <c r="DA32" s="215" t="str">
        <f t="shared" si="2"/>
        <v/>
      </c>
      <c r="DB32" s="215" t="str">
        <f t="shared" si="3"/>
        <v/>
      </c>
      <c r="DC32" s="215" t="str">
        <f t="shared" si="4"/>
        <v/>
      </c>
      <c r="DD32" s="215" t="str">
        <f t="shared" si="5"/>
        <v/>
      </c>
      <c r="DE32" s="215" t="str">
        <f t="shared" si="6"/>
        <v/>
      </c>
      <c r="DF32" s="222">
        <f t="shared" si="7"/>
        <v>0</v>
      </c>
      <c r="DG32" s="207"/>
      <c r="DH32" s="222" t="str">
        <f>IF(DD32="x",'Data (Hidden)'!$C$61,"")</f>
        <v/>
      </c>
      <c r="DI32" s="222" t="str">
        <f>IF(DE32="x",'Data (Hidden)'!$C$65,"")</f>
        <v/>
      </c>
      <c r="DJ32" s="207"/>
      <c r="DK32" s="427">
        <f t="shared" si="9"/>
        <v>0</v>
      </c>
      <c r="DL32" s="427"/>
      <c r="DM32" s="427"/>
      <c r="DN32" s="208"/>
      <c r="DO32" s="228" t="str">
        <f t="shared" si="10"/>
        <v/>
      </c>
      <c r="DP32" s="228" t="str">
        <f t="shared" si="11"/>
        <v/>
      </c>
      <c r="DQ32" s="228" t="str">
        <f t="shared" si="12"/>
        <v/>
      </c>
      <c r="DR32" s="228" t="str">
        <f t="shared" si="13"/>
        <v/>
      </c>
      <c r="DS32" s="228" t="str">
        <f t="shared" si="14"/>
        <v/>
      </c>
      <c r="DT32" s="228" t="str">
        <f t="shared" si="15"/>
        <v/>
      </c>
      <c r="DU32" s="228" t="str">
        <f t="shared" si="16"/>
        <v/>
      </c>
      <c r="DV32" s="228" t="str">
        <f t="shared" si="17"/>
        <v/>
      </c>
      <c r="DW32" s="229" t="str">
        <f t="shared" si="18"/>
        <v/>
      </c>
      <c r="DX32" s="206"/>
    </row>
    <row r="33" spans="1:128" ht="23.25" x14ac:dyDescent="0.25">
      <c r="A33" s="45">
        <v>24</v>
      </c>
      <c r="B33" s="364"/>
      <c r="C33" s="364"/>
      <c r="D33" s="364"/>
      <c r="E33" s="364"/>
      <c r="F33" s="364"/>
      <c r="G33" s="364"/>
      <c r="H33" s="364"/>
      <c r="I33" s="364"/>
      <c r="J33" s="364"/>
      <c r="K33" s="364"/>
      <c r="L33" s="364"/>
      <c r="M33" s="364"/>
      <c r="N33" s="364"/>
      <c r="O33" s="364"/>
      <c r="P33" s="364"/>
      <c r="Q33" s="364"/>
      <c r="R33" s="364"/>
      <c r="S33" s="364"/>
      <c r="T33" s="19"/>
      <c r="U33" s="19"/>
      <c r="V33" s="19"/>
      <c r="W33" s="19"/>
      <c r="X33" s="19"/>
      <c r="Y33" s="19"/>
      <c r="Z33" s="19"/>
      <c r="AA33" s="19"/>
      <c r="AB33" s="27"/>
      <c r="AC33" s="367"/>
      <c r="AD33" s="367"/>
      <c r="AE33" s="367"/>
      <c r="AF33" s="182"/>
      <c r="AG33" s="424"/>
      <c r="AH33" s="424"/>
      <c r="AI33" s="334"/>
      <c r="AJ33" s="437"/>
      <c r="AK33" s="437"/>
      <c r="AL33" s="437"/>
      <c r="AM33" s="437"/>
      <c r="AN33" s="334"/>
      <c r="AO33" s="367"/>
      <c r="AP33" s="367"/>
      <c r="AQ33" s="367"/>
      <c r="AR33" s="367"/>
      <c r="AS33" s="367"/>
      <c r="AT33" s="367"/>
      <c r="AU33" s="367"/>
      <c r="AV33" s="367"/>
      <c r="AW33" s="334"/>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34"/>
      <c r="CF33" s="214">
        <v>24</v>
      </c>
      <c r="CG33" s="426">
        <f t="shared" si="0"/>
        <v>0</v>
      </c>
      <c r="CH33" s="426"/>
      <c r="CI33" s="426"/>
      <c r="CJ33" s="426"/>
      <c r="CK33" s="426"/>
      <c r="CL33" s="426"/>
      <c r="CM33" s="426"/>
      <c r="CN33" s="426"/>
      <c r="CO33" s="426"/>
      <c r="CP33" s="426"/>
      <c r="CQ33" s="426"/>
      <c r="CR33" s="426"/>
      <c r="CS33" s="426"/>
      <c r="CT33" s="426"/>
      <c r="CU33" s="426"/>
      <c r="CV33" s="426"/>
      <c r="CW33" s="426"/>
      <c r="CX33" s="426"/>
      <c r="CY33" s="215" t="str">
        <f>'Dropdown-Content (Hidden)'!G110</f>
        <v/>
      </c>
      <c r="CZ33" s="215" t="str">
        <f t="shared" si="1"/>
        <v/>
      </c>
      <c r="DA33" s="215" t="str">
        <f t="shared" si="2"/>
        <v/>
      </c>
      <c r="DB33" s="215" t="str">
        <f t="shared" si="3"/>
        <v/>
      </c>
      <c r="DC33" s="215" t="str">
        <f t="shared" si="4"/>
        <v/>
      </c>
      <c r="DD33" s="215" t="str">
        <f t="shared" si="5"/>
        <v/>
      </c>
      <c r="DE33" s="215" t="str">
        <f t="shared" si="6"/>
        <v/>
      </c>
      <c r="DF33" s="222">
        <f t="shared" si="7"/>
        <v>0</v>
      </c>
      <c r="DG33" s="207"/>
      <c r="DH33" s="222" t="str">
        <f>IF(DD33="x",'Data (Hidden)'!$C$61,"")</f>
        <v/>
      </c>
      <c r="DI33" s="222" t="str">
        <f>IF(DE33="x",'Data (Hidden)'!$C$65,"")</f>
        <v/>
      </c>
      <c r="DJ33" s="207"/>
      <c r="DK33" s="427">
        <f t="shared" si="9"/>
        <v>0</v>
      </c>
      <c r="DL33" s="427"/>
      <c r="DM33" s="427"/>
      <c r="DN33" s="208"/>
      <c r="DO33" s="228" t="str">
        <f t="shared" si="10"/>
        <v/>
      </c>
      <c r="DP33" s="228" t="str">
        <f t="shared" si="11"/>
        <v/>
      </c>
      <c r="DQ33" s="228" t="str">
        <f t="shared" si="12"/>
        <v/>
      </c>
      <c r="DR33" s="228" t="str">
        <f t="shared" si="13"/>
        <v/>
      </c>
      <c r="DS33" s="228" t="str">
        <f t="shared" si="14"/>
        <v/>
      </c>
      <c r="DT33" s="228" t="str">
        <f t="shared" si="15"/>
        <v/>
      </c>
      <c r="DU33" s="228" t="str">
        <f t="shared" si="16"/>
        <v/>
      </c>
      <c r="DV33" s="228" t="str">
        <f t="shared" si="17"/>
        <v/>
      </c>
      <c r="DW33" s="229" t="str">
        <f t="shared" si="18"/>
        <v/>
      </c>
      <c r="DX33" s="206"/>
    </row>
    <row r="34" spans="1:128" ht="23.25" x14ac:dyDescent="0.25">
      <c r="A34" s="45">
        <v>25</v>
      </c>
      <c r="B34" s="364"/>
      <c r="C34" s="364"/>
      <c r="D34" s="364"/>
      <c r="E34" s="364"/>
      <c r="F34" s="364"/>
      <c r="G34" s="364"/>
      <c r="H34" s="364"/>
      <c r="I34" s="364"/>
      <c r="J34" s="364"/>
      <c r="K34" s="364"/>
      <c r="L34" s="364"/>
      <c r="M34" s="364"/>
      <c r="N34" s="364"/>
      <c r="O34" s="364"/>
      <c r="P34" s="364"/>
      <c r="Q34" s="364"/>
      <c r="R34" s="364"/>
      <c r="S34" s="364"/>
      <c r="T34" s="19"/>
      <c r="U34" s="19"/>
      <c r="V34" s="19"/>
      <c r="W34" s="19"/>
      <c r="X34" s="19"/>
      <c r="Y34" s="19"/>
      <c r="Z34" s="19"/>
      <c r="AA34" s="19"/>
      <c r="AB34" s="27"/>
      <c r="AC34" s="367"/>
      <c r="AD34" s="367"/>
      <c r="AE34" s="367"/>
      <c r="AF34" s="182"/>
      <c r="AG34" s="424"/>
      <c r="AH34" s="424"/>
      <c r="AI34" s="334"/>
      <c r="AJ34" s="437"/>
      <c r="AK34" s="437"/>
      <c r="AL34" s="437"/>
      <c r="AM34" s="437"/>
      <c r="AN34" s="334"/>
      <c r="AO34" s="367"/>
      <c r="AP34" s="367"/>
      <c r="AQ34" s="367"/>
      <c r="AR34" s="367"/>
      <c r="AS34" s="367"/>
      <c r="AT34" s="367"/>
      <c r="AU34" s="367"/>
      <c r="AV34" s="367"/>
      <c r="AW34" s="334"/>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34"/>
      <c r="CF34" s="214">
        <v>25</v>
      </c>
      <c r="CG34" s="426">
        <f t="shared" si="0"/>
        <v>0</v>
      </c>
      <c r="CH34" s="426"/>
      <c r="CI34" s="426"/>
      <c r="CJ34" s="426"/>
      <c r="CK34" s="426"/>
      <c r="CL34" s="426"/>
      <c r="CM34" s="426"/>
      <c r="CN34" s="426"/>
      <c r="CO34" s="426"/>
      <c r="CP34" s="426"/>
      <c r="CQ34" s="426"/>
      <c r="CR34" s="426"/>
      <c r="CS34" s="426"/>
      <c r="CT34" s="426"/>
      <c r="CU34" s="426"/>
      <c r="CV34" s="426"/>
      <c r="CW34" s="426"/>
      <c r="CX34" s="426"/>
      <c r="CY34" s="215" t="str">
        <f>'Dropdown-Content (Hidden)'!G111</f>
        <v/>
      </c>
      <c r="CZ34" s="215" t="str">
        <f t="shared" si="1"/>
        <v/>
      </c>
      <c r="DA34" s="215" t="str">
        <f t="shared" si="2"/>
        <v/>
      </c>
      <c r="DB34" s="215" t="str">
        <f t="shared" si="3"/>
        <v/>
      </c>
      <c r="DC34" s="215" t="str">
        <f t="shared" si="4"/>
        <v/>
      </c>
      <c r="DD34" s="215" t="str">
        <f t="shared" si="5"/>
        <v/>
      </c>
      <c r="DE34" s="215" t="str">
        <f t="shared" si="6"/>
        <v/>
      </c>
      <c r="DF34" s="222">
        <f t="shared" si="7"/>
        <v>0</v>
      </c>
      <c r="DG34" s="207"/>
      <c r="DH34" s="222" t="str">
        <f>IF(DD34="x",'Data (Hidden)'!$C$61,"")</f>
        <v/>
      </c>
      <c r="DI34" s="222" t="str">
        <f>IF(DE34="x",'Data (Hidden)'!$C$65,"")</f>
        <v/>
      </c>
      <c r="DJ34" s="207"/>
      <c r="DK34" s="427">
        <f t="shared" si="9"/>
        <v>0</v>
      </c>
      <c r="DL34" s="427"/>
      <c r="DM34" s="427"/>
      <c r="DN34" s="208"/>
      <c r="DO34" s="228" t="str">
        <f t="shared" si="10"/>
        <v/>
      </c>
      <c r="DP34" s="228" t="str">
        <f t="shared" si="11"/>
        <v/>
      </c>
      <c r="DQ34" s="228" t="str">
        <f t="shared" si="12"/>
        <v/>
      </c>
      <c r="DR34" s="228" t="str">
        <f t="shared" si="13"/>
        <v/>
      </c>
      <c r="DS34" s="228" t="str">
        <f t="shared" si="14"/>
        <v/>
      </c>
      <c r="DT34" s="228" t="str">
        <f t="shared" si="15"/>
        <v/>
      </c>
      <c r="DU34" s="228" t="str">
        <f t="shared" si="16"/>
        <v/>
      </c>
      <c r="DV34" s="228" t="str">
        <f t="shared" si="17"/>
        <v/>
      </c>
      <c r="DW34" s="229" t="str">
        <f t="shared" si="18"/>
        <v/>
      </c>
      <c r="DX34" s="206"/>
    </row>
    <row r="35" spans="1:128" ht="23.25" hidden="1" x14ac:dyDescent="0.25">
      <c r="A35" s="45">
        <v>26</v>
      </c>
      <c r="B35" s="364"/>
      <c r="C35" s="364"/>
      <c r="D35" s="364"/>
      <c r="E35" s="364"/>
      <c r="F35" s="364"/>
      <c r="G35" s="364"/>
      <c r="H35" s="364"/>
      <c r="I35" s="364"/>
      <c r="J35" s="364"/>
      <c r="K35" s="364"/>
      <c r="L35" s="364"/>
      <c r="M35" s="364"/>
      <c r="N35" s="364"/>
      <c r="O35" s="364"/>
      <c r="P35" s="364"/>
      <c r="Q35" s="364"/>
      <c r="R35" s="364"/>
      <c r="S35" s="364"/>
      <c r="T35" s="19"/>
      <c r="U35" s="19"/>
      <c r="V35" s="19"/>
      <c r="W35" s="19"/>
      <c r="X35" s="19"/>
      <c r="Y35" s="19"/>
      <c r="Z35" s="19"/>
      <c r="AA35" s="19"/>
      <c r="AB35" s="27"/>
      <c r="AC35" s="367"/>
      <c r="AD35" s="367"/>
      <c r="AE35" s="367"/>
      <c r="AF35" s="182"/>
      <c r="AG35" s="424"/>
      <c r="AH35" s="424"/>
      <c r="AI35" s="334"/>
      <c r="AJ35" s="437"/>
      <c r="AK35" s="437"/>
      <c r="AL35" s="437"/>
      <c r="AM35" s="437"/>
      <c r="AN35" s="334"/>
      <c r="AO35" s="367"/>
      <c r="AP35" s="367"/>
      <c r="AQ35" s="367"/>
      <c r="AR35" s="367"/>
      <c r="AS35" s="367"/>
      <c r="AT35" s="367"/>
      <c r="AU35" s="367"/>
      <c r="AV35" s="367"/>
      <c r="AW35" s="334"/>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34"/>
      <c r="CF35" s="214">
        <v>26</v>
      </c>
      <c r="CG35" s="426">
        <f t="shared" si="0"/>
        <v>0</v>
      </c>
      <c r="CH35" s="426"/>
      <c r="CI35" s="426"/>
      <c r="CJ35" s="426"/>
      <c r="CK35" s="426"/>
      <c r="CL35" s="426"/>
      <c r="CM35" s="426"/>
      <c r="CN35" s="426"/>
      <c r="CO35" s="426"/>
      <c r="CP35" s="426"/>
      <c r="CQ35" s="426"/>
      <c r="CR35" s="426"/>
      <c r="CS35" s="426"/>
      <c r="CT35" s="426"/>
      <c r="CU35" s="426"/>
      <c r="CV35" s="426"/>
      <c r="CW35" s="426"/>
      <c r="CX35" s="426"/>
      <c r="CY35" s="215" t="str">
        <f>'Dropdown-Content (Hidden)'!G112</f>
        <v/>
      </c>
      <c r="CZ35" s="215" t="str">
        <f t="shared" si="1"/>
        <v/>
      </c>
      <c r="DA35" s="215" t="str">
        <f t="shared" si="2"/>
        <v/>
      </c>
      <c r="DB35" s="215" t="str">
        <f t="shared" si="3"/>
        <v/>
      </c>
      <c r="DC35" s="215" t="str">
        <f t="shared" si="4"/>
        <v/>
      </c>
      <c r="DD35" s="215" t="str">
        <f t="shared" si="5"/>
        <v/>
      </c>
      <c r="DE35" s="215" t="str">
        <f t="shared" si="6"/>
        <v/>
      </c>
      <c r="DF35" s="222">
        <f t="shared" si="7"/>
        <v>0</v>
      </c>
      <c r="DG35" s="207"/>
      <c r="DH35" s="222" t="str">
        <f>IF(DD35="x",'Data (Hidden)'!$C$61,"")</f>
        <v/>
      </c>
      <c r="DI35" s="222" t="str">
        <f>IF(DE35="x",'Data (Hidden)'!$C$65,"")</f>
        <v/>
      </c>
      <c r="DJ35" s="207"/>
      <c r="DK35" s="427">
        <f t="shared" si="9"/>
        <v>0</v>
      </c>
      <c r="DL35" s="427"/>
      <c r="DM35" s="427"/>
      <c r="DN35" s="208"/>
      <c r="DO35" s="228" t="str">
        <f t="shared" si="10"/>
        <v/>
      </c>
      <c r="DP35" s="228" t="str">
        <f t="shared" si="11"/>
        <v/>
      </c>
      <c r="DQ35" s="228" t="str">
        <f t="shared" si="12"/>
        <v/>
      </c>
      <c r="DR35" s="228" t="str">
        <f t="shared" si="13"/>
        <v/>
      </c>
      <c r="DS35" s="228" t="str">
        <f t="shared" si="14"/>
        <v/>
      </c>
      <c r="DT35" s="228" t="str">
        <f t="shared" si="15"/>
        <v/>
      </c>
      <c r="DU35" s="228" t="str">
        <f t="shared" si="16"/>
        <v/>
      </c>
      <c r="DV35" s="228" t="str">
        <f t="shared" si="17"/>
        <v/>
      </c>
      <c r="DW35" s="229" t="str">
        <f t="shared" si="18"/>
        <v/>
      </c>
      <c r="DX35" s="206"/>
    </row>
    <row r="36" spans="1:128" ht="23.25" hidden="1" x14ac:dyDescent="0.25">
      <c r="A36" s="45">
        <v>27</v>
      </c>
      <c r="B36" s="364"/>
      <c r="C36" s="364"/>
      <c r="D36" s="364"/>
      <c r="E36" s="364"/>
      <c r="F36" s="364"/>
      <c r="G36" s="364"/>
      <c r="H36" s="364"/>
      <c r="I36" s="364"/>
      <c r="J36" s="364"/>
      <c r="K36" s="364"/>
      <c r="L36" s="364"/>
      <c r="M36" s="364"/>
      <c r="N36" s="364"/>
      <c r="O36" s="364"/>
      <c r="P36" s="364"/>
      <c r="Q36" s="364"/>
      <c r="R36" s="364"/>
      <c r="S36" s="364"/>
      <c r="T36" s="19"/>
      <c r="U36" s="19"/>
      <c r="V36" s="19"/>
      <c r="W36" s="19"/>
      <c r="X36" s="19"/>
      <c r="Y36" s="19"/>
      <c r="Z36" s="19"/>
      <c r="AA36" s="19"/>
      <c r="AB36" s="27"/>
      <c r="AC36" s="367"/>
      <c r="AD36" s="367"/>
      <c r="AE36" s="367"/>
      <c r="AF36" s="182"/>
      <c r="AG36" s="424"/>
      <c r="AH36" s="424"/>
      <c r="AI36" s="334"/>
      <c r="AJ36" s="437"/>
      <c r="AK36" s="437"/>
      <c r="AL36" s="437"/>
      <c r="AM36" s="437"/>
      <c r="AN36" s="334"/>
      <c r="AO36" s="367"/>
      <c r="AP36" s="367"/>
      <c r="AQ36" s="367"/>
      <c r="AR36" s="367"/>
      <c r="AS36" s="367"/>
      <c r="AT36" s="367"/>
      <c r="AU36" s="367"/>
      <c r="AV36" s="367"/>
      <c r="AW36" s="334"/>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34"/>
      <c r="CF36" s="214">
        <v>27</v>
      </c>
      <c r="CG36" s="426">
        <f t="shared" si="0"/>
        <v>0</v>
      </c>
      <c r="CH36" s="426"/>
      <c r="CI36" s="426"/>
      <c r="CJ36" s="426"/>
      <c r="CK36" s="426"/>
      <c r="CL36" s="426"/>
      <c r="CM36" s="426"/>
      <c r="CN36" s="426"/>
      <c r="CO36" s="426"/>
      <c r="CP36" s="426"/>
      <c r="CQ36" s="426"/>
      <c r="CR36" s="426"/>
      <c r="CS36" s="426"/>
      <c r="CT36" s="426"/>
      <c r="CU36" s="426"/>
      <c r="CV36" s="426"/>
      <c r="CW36" s="426"/>
      <c r="CX36" s="426"/>
      <c r="CY36" s="215" t="str">
        <f>'Dropdown-Content (Hidden)'!G113</f>
        <v/>
      </c>
      <c r="CZ36" s="215" t="str">
        <f t="shared" si="1"/>
        <v/>
      </c>
      <c r="DA36" s="215" t="str">
        <f t="shared" si="2"/>
        <v/>
      </c>
      <c r="DB36" s="215" t="str">
        <f t="shared" si="3"/>
        <v/>
      </c>
      <c r="DC36" s="215" t="str">
        <f t="shared" si="4"/>
        <v/>
      </c>
      <c r="DD36" s="215" t="str">
        <f t="shared" si="5"/>
        <v/>
      </c>
      <c r="DE36" s="215" t="str">
        <f t="shared" si="6"/>
        <v/>
      </c>
      <c r="DF36" s="222">
        <f t="shared" si="7"/>
        <v>0</v>
      </c>
      <c r="DG36" s="207"/>
      <c r="DH36" s="222" t="str">
        <f>IF(DD36="x",'Data (Hidden)'!$C$61,"")</f>
        <v/>
      </c>
      <c r="DI36" s="222" t="str">
        <f>IF(DE36="x",'Data (Hidden)'!$C$65,"")</f>
        <v/>
      </c>
      <c r="DJ36" s="207"/>
      <c r="DK36" s="427">
        <f t="shared" si="9"/>
        <v>0</v>
      </c>
      <c r="DL36" s="427"/>
      <c r="DM36" s="427"/>
      <c r="DN36" s="208"/>
      <c r="DO36" s="228" t="str">
        <f t="shared" si="10"/>
        <v/>
      </c>
      <c r="DP36" s="228" t="str">
        <f t="shared" si="11"/>
        <v/>
      </c>
      <c r="DQ36" s="228" t="str">
        <f t="shared" si="12"/>
        <v/>
      </c>
      <c r="DR36" s="228" t="str">
        <f t="shared" si="13"/>
        <v/>
      </c>
      <c r="DS36" s="228" t="str">
        <f t="shared" si="14"/>
        <v/>
      </c>
      <c r="DT36" s="228" t="str">
        <f t="shared" si="15"/>
        <v/>
      </c>
      <c r="DU36" s="228" t="str">
        <f t="shared" si="16"/>
        <v/>
      </c>
      <c r="DV36" s="228" t="str">
        <f t="shared" si="17"/>
        <v/>
      </c>
      <c r="DW36" s="229" t="str">
        <f t="shared" si="18"/>
        <v/>
      </c>
      <c r="DX36" s="206"/>
    </row>
    <row r="37" spans="1:128" ht="23.25" hidden="1" x14ac:dyDescent="0.25">
      <c r="A37" s="45">
        <v>28</v>
      </c>
      <c r="B37" s="364"/>
      <c r="C37" s="364"/>
      <c r="D37" s="364"/>
      <c r="E37" s="364"/>
      <c r="F37" s="364"/>
      <c r="G37" s="364"/>
      <c r="H37" s="364"/>
      <c r="I37" s="364"/>
      <c r="J37" s="364"/>
      <c r="K37" s="364"/>
      <c r="L37" s="364"/>
      <c r="M37" s="364"/>
      <c r="N37" s="364"/>
      <c r="O37" s="364"/>
      <c r="P37" s="364"/>
      <c r="Q37" s="364"/>
      <c r="R37" s="364"/>
      <c r="S37" s="364"/>
      <c r="T37" s="19"/>
      <c r="U37" s="19"/>
      <c r="V37" s="19"/>
      <c r="W37" s="19"/>
      <c r="X37" s="19"/>
      <c r="Y37" s="19"/>
      <c r="Z37" s="19"/>
      <c r="AA37" s="19"/>
      <c r="AB37" s="27"/>
      <c r="AC37" s="367"/>
      <c r="AD37" s="367"/>
      <c r="AE37" s="367"/>
      <c r="AF37" s="182"/>
      <c r="AG37" s="424"/>
      <c r="AH37" s="424"/>
      <c r="AI37" s="334"/>
      <c r="AJ37" s="437"/>
      <c r="AK37" s="437"/>
      <c r="AL37" s="437"/>
      <c r="AM37" s="437"/>
      <c r="AN37" s="334"/>
      <c r="AO37" s="367"/>
      <c r="AP37" s="367"/>
      <c r="AQ37" s="367"/>
      <c r="AR37" s="367"/>
      <c r="AS37" s="367"/>
      <c r="AT37" s="367"/>
      <c r="AU37" s="367"/>
      <c r="AV37" s="367"/>
      <c r="AW37" s="334"/>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34"/>
      <c r="CF37" s="214">
        <v>28</v>
      </c>
      <c r="CG37" s="426">
        <f t="shared" si="0"/>
        <v>0</v>
      </c>
      <c r="CH37" s="426"/>
      <c r="CI37" s="426"/>
      <c r="CJ37" s="426"/>
      <c r="CK37" s="426"/>
      <c r="CL37" s="426"/>
      <c r="CM37" s="426"/>
      <c r="CN37" s="426"/>
      <c r="CO37" s="426"/>
      <c r="CP37" s="426"/>
      <c r="CQ37" s="426"/>
      <c r="CR37" s="426"/>
      <c r="CS37" s="426"/>
      <c r="CT37" s="426"/>
      <c r="CU37" s="426"/>
      <c r="CV37" s="426"/>
      <c r="CW37" s="426"/>
      <c r="CX37" s="426"/>
      <c r="CY37" s="215" t="str">
        <f>'Dropdown-Content (Hidden)'!G114</f>
        <v/>
      </c>
      <c r="CZ37" s="215" t="str">
        <f t="shared" si="1"/>
        <v/>
      </c>
      <c r="DA37" s="215" t="str">
        <f t="shared" si="2"/>
        <v/>
      </c>
      <c r="DB37" s="215" t="str">
        <f t="shared" si="3"/>
        <v/>
      </c>
      <c r="DC37" s="215" t="str">
        <f t="shared" si="4"/>
        <v/>
      </c>
      <c r="DD37" s="215" t="str">
        <f t="shared" si="5"/>
        <v/>
      </c>
      <c r="DE37" s="215" t="str">
        <f t="shared" si="6"/>
        <v/>
      </c>
      <c r="DF37" s="222">
        <f t="shared" si="7"/>
        <v>0</v>
      </c>
      <c r="DG37" s="207"/>
      <c r="DH37" s="222" t="str">
        <f>IF(DD37="x",'Data (Hidden)'!$C$61,"")</f>
        <v/>
      </c>
      <c r="DI37" s="222" t="str">
        <f>IF(DE37="x",'Data (Hidden)'!$C$65,"")</f>
        <v/>
      </c>
      <c r="DJ37" s="207"/>
      <c r="DK37" s="427">
        <f t="shared" si="9"/>
        <v>0</v>
      </c>
      <c r="DL37" s="427"/>
      <c r="DM37" s="427"/>
      <c r="DN37" s="208"/>
      <c r="DO37" s="228" t="str">
        <f t="shared" si="10"/>
        <v/>
      </c>
      <c r="DP37" s="228" t="str">
        <f t="shared" si="11"/>
        <v/>
      </c>
      <c r="DQ37" s="228" t="str">
        <f t="shared" si="12"/>
        <v/>
      </c>
      <c r="DR37" s="228" t="str">
        <f t="shared" si="13"/>
        <v/>
      </c>
      <c r="DS37" s="228" t="str">
        <f t="shared" si="14"/>
        <v/>
      </c>
      <c r="DT37" s="228" t="str">
        <f t="shared" si="15"/>
        <v/>
      </c>
      <c r="DU37" s="228" t="str">
        <f t="shared" si="16"/>
        <v/>
      </c>
      <c r="DV37" s="228" t="str">
        <f t="shared" si="17"/>
        <v/>
      </c>
      <c r="DW37" s="229" t="str">
        <f t="shared" si="18"/>
        <v/>
      </c>
      <c r="DX37" s="206"/>
    </row>
    <row r="38" spans="1:128" ht="23.25" hidden="1" x14ac:dyDescent="0.25">
      <c r="A38" s="45">
        <v>29</v>
      </c>
      <c r="B38" s="364"/>
      <c r="C38" s="364"/>
      <c r="D38" s="364"/>
      <c r="E38" s="364"/>
      <c r="F38" s="364"/>
      <c r="G38" s="364"/>
      <c r="H38" s="364"/>
      <c r="I38" s="364"/>
      <c r="J38" s="364"/>
      <c r="K38" s="364"/>
      <c r="L38" s="364"/>
      <c r="M38" s="364"/>
      <c r="N38" s="364"/>
      <c r="O38" s="364"/>
      <c r="P38" s="364"/>
      <c r="Q38" s="364"/>
      <c r="R38" s="364"/>
      <c r="S38" s="364"/>
      <c r="T38" s="19"/>
      <c r="U38" s="19"/>
      <c r="V38" s="19"/>
      <c r="W38" s="19"/>
      <c r="X38" s="19"/>
      <c r="Y38" s="19"/>
      <c r="Z38" s="19"/>
      <c r="AA38" s="19"/>
      <c r="AB38" s="27"/>
      <c r="AC38" s="367"/>
      <c r="AD38" s="367"/>
      <c r="AE38" s="367"/>
      <c r="AF38" s="182"/>
      <c r="AG38" s="424"/>
      <c r="AH38" s="424"/>
      <c r="AI38" s="334"/>
      <c r="AJ38" s="437"/>
      <c r="AK38" s="437"/>
      <c r="AL38" s="437"/>
      <c r="AM38" s="437"/>
      <c r="AN38" s="334"/>
      <c r="AO38" s="367"/>
      <c r="AP38" s="367"/>
      <c r="AQ38" s="367"/>
      <c r="AR38" s="367"/>
      <c r="AS38" s="367"/>
      <c r="AT38" s="367"/>
      <c r="AU38" s="367"/>
      <c r="AV38" s="367"/>
      <c r="AW38" s="334"/>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34"/>
      <c r="CF38" s="214">
        <v>29</v>
      </c>
      <c r="CG38" s="426">
        <f t="shared" si="0"/>
        <v>0</v>
      </c>
      <c r="CH38" s="426"/>
      <c r="CI38" s="426"/>
      <c r="CJ38" s="426"/>
      <c r="CK38" s="426"/>
      <c r="CL38" s="426"/>
      <c r="CM38" s="426"/>
      <c r="CN38" s="426"/>
      <c r="CO38" s="426"/>
      <c r="CP38" s="426"/>
      <c r="CQ38" s="426"/>
      <c r="CR38" s="426"/>
      <c r="CS38" s="426"/>
      <c r="CT38" s="426"/>
      <c r="CU38" s="426"/>
      <c r="CV38" s="426"/>
      <c r="CW38" s="426"/>
      <c r="CX38" s="426"/>
      <c r="CY38" s="215" t="str">
        <f>'Dropdown-Content (Hidden)'!G115</f>
        <v/>
      </c>
      <c r="CZ38" s="215" t="str">
        <f t="shared" si="1"/>
        <v/>
      </c>
      <c r="DA38" s="215" t="str">
        <f t="shared" si="2"/>
        <v/>
      </c>
      <c r="DB38" s="215" t="str">
        <f t="shared" si="3"/>
        <v/>
      </c>
      <c r="DC38" s="215" t="str">
        <f t="shared" si="4"/>
        <v/>
      </c>
      <c r="DD38" s="215" t="str">
        <f t="shared" si="5"/>
        <v/>
      </c>
      <c r="DE38" s="215" t="str">
        <f t="shared" si="6"/>
        <v/>
      </c>
      <c r="DF38" s="222">
        <f t="shared" si="7"/>
        <v>0</v>
      </c>
      <c r="DG38" s="207"/>
      <c r="DH38" s="222" t="str">
        <f>IF(DD38="x",'Data (Hidden)'!$C$61,"")</f>
        <v/>
      </c>
      <c r="DI38" s="222" t="str">
        <f>IF(DE38="x",'Data (Hidden)'!$C$65,"")</f>
        <v/>
      </c>
      <c r="DJ38" s="207"/>
      <c r="DK38" s="427">
        <f t="shared" si="9"/>
        <v>0</v>
      </c>
      <c r="DL38" s="427"/>
      <c r="DM38" s="427"/>
      <c r="DN38" s="208"/>
      <c r="DO38" s="228" t="str">
        <f t="shared" si="10"/>
        <v/>
      </c>
      <c r="DP38" s="228" t="str">
        <f t="shared" si="11"/>
        <v/>
      </c>
      <c r="DQ38" s="228" t="str">
        <f t="shared" si="12"/>
        <v/>
      </c>
      <c r="DR38" s="228" t="str">
        <f t="shared" si="13"/>
        <v/>
      </c>
      <c r="DS38" s="228" t="str">
        <f t="shared" si="14"/>
        <v/>
      </c>
      <c r="DT38" s="228" t="str">
        <f t="shared" si="15"/>
        <v/>
      </c>
      <c r="DU38" s="228" t="str">
        <f t="shared" si="16"/>
        <v/>
      </c>
      <c r="DV38" s="228" t="str">
        <f t="shared" si="17"/>
        <v/>
      </c>
      <c r="DW38" s="229" t="str">
        <f t="shared" si="18"/>
        <v/>
      </c>
      <c r="DX38" s="206"/>
    </row>
    <row r="39" spans="1:128" ht="23.25" hidden="1" x14ac:dyDescent="0.25">
      <c r="A39" s="45">
        <v>30</v>
      </c>
      <c r="B39" s="364"/>
      <c r="C39" s="364"/>
      <c r="D39" s="364"/>
      <c r="E39" s="364"/>
      <c r="F39" s="364"/>
      <c r="G39" s="364"/>
      <c r="H39" s="364"/>
      <c r="I39" s="364"/>
      <c r="J39" s="364"/>
      <c r="K39" s="364"/>
      <c r="L39" s="364"/>
      <c r="M39" s="364"/>
      <c r="N39" s="364"/>
      <c r="O39" s="364"/>
      <c r="P39" s="364"/>
      <c r="Q39" s="364"/>
      <c r="R39" s="364"/>
      <c r="S39" s="364"/>
      <c r="T39" s="19"/>
      <c r="U39" s="19"/>
      <c r="V39" s="19"/>
      <c r="W39" s="19"/>
      <c r="X39" s="19"/>
      <c r="Y39" s="19"/>
      <c r="Z39" s="19"/>
      <c r="AA39" s="19"/>
      <c r="AB39" s="27"/>
      <c r="AC39" s="367"/>
      <c r="AD39" s="367"/>
      <c r="AE39" s="367"/>
      <c r="AF39" s="182"/>
      <c r="AG39" s="424"/>
      <c r="AH39" s="424"/>
      <c r="AI39" s="334"/>
      <c r="AJ39" s="437"/>
      <c r="AK39" s="437"/>
      <c r="AL39" s="437"/>
      <c r="AM39" s="437"/>
      <c r="AN39" s="334"/>
      <c r="AO39" s="367"/>
      <c r="AP39" s="367"/>
      <c r="AQ39" s="367"/>
      <c r="AR39" s="367"/>
      <c r="AS39" s="367"/>
      <c r="AT39" s="367"/>
      <c r="AU39" s="367"/>
      <c r="AV39" s="367"/>
      <c r="AW39" s="334"/>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34"/>
      <c r="CF39" s="214">
        <v>30</v>
      </c>
      <c r="CG39" s="426">
        <f t="shared" si="0"/>
        <v>0</v>
      </c>
      <c r="CH39" s="426"/>
      <c r="CI39" s="426"/>
      <c r="CJ39" s="426"/>
      <c r="CK39" s="426"/>
      <c r="CL39" s="426"/>
      <c r="CM39" s="426"/>
      <c r="CN39" s="426"/>
      <c r="CO39" s="426"/>
      <c r="CP39" s="426"/>
      <c r="CQ39" s="426"/>
      <c r="CR39" s="426"/>
      <c r="CS39" s="426"/>
      <c r="CT39" s="426"/>
      <c r="CU39" s="426"/>
      <c r="CV39" s="426"/>
      <c r="CW39" s="426"/>
      <c r="CX39" s="426"/>
      <c r="CY39" s="215" t="str">
        <f>'Dropdown-Content (Hidden)'!G116</f>
        <v/>
      </c>
      <c r="CZ39" s="215" t="str">
        <f t="shared" si="1"/>
        <v/>
      </c>
      <c r="DA39" s="215" t="str">
        <f t="shared" si="2"/>
        <v/>
      </c>
      <c r="DB39" s="215" t="str">
        <f t="shared" si="3"/>
        <v/>
      </c>
      <c r="DC39" s="215" t="str">
        <f t="shared" si="4"/>
        <v/>
      </c>
      <c r="DD39" s="215" t="str">
        <f t="shared" si="5"/>
        <v/>
      </c>
      <c r="DE39" s="215" t="str">
        <f t="shared" si="6"/>
        <v/>
      </c>
      <c r="DF39" s="222">
        <f t="shared" si="7"/>
        <v>0</v>
      </c>
      <c r="DG39" s="207"/>
      <c r="DH39" s="222" t="str">
        <f>IF(DD39="x",'Data (Hidden)'!$C$61,"")</f>
        <v/>
      </c>
      <c r="DI39" s="222" t="str">
        <f>IF(DE39="x",'Data (Hidden)'!$C$65,"")</f>
        <v/>
      </c>
      <c r="DJ39" s="207"/>
      <c r="DK39" s="427">
        <f t="shared" si="9"/>
        <v>0</v>
      </c>
      <c r="DL39" s="427"/>
      <c r="DM39" s="427"/>
      <c r="DN39" s="208"/>
      <c r="DO39" s="228" t="str">
        <f t="shared" si="10"/>
        <v/>
      </c>
      <c r="DP39" s="228" t="str">
        <f t="shared" si="11"/>
        <v/>
      </c>
      <c r="DQ39" s="228" t="str">
        <f t="shared" si="12"/>
        <v/>
      </c>
      <c r="DR39" s="228" t="str">
        <f t="shared" si="13"/>
        <v/>
      </c>
      <c r="DS39" s="228" t="str">
        <f t="shared" si="14"/>
        <v/>
      </c>
      <c r="DT39" s="228" t="str">
        <f t="shared" si="15"/>
        <v/>
      </c>
      <c r="DU39" s="228" t="str">
        <f t="shared" si="16"/>
        <v/>
      </c>
      <c r="DV39" s="228" t="str">
        <f t="shared" si="17"/>
        <v/>
      </c>
      <c r="DW39" s="229" t="str">
        <f t="shared" si="18"/>
        <v/>
      </c>
      <c r="DX39" s="206"/>
    </row>
    <row r="40" spans="1:128" ht="23.25" hidden="1" x14ac:dyDescent="0.25">
      <c r="A40" s="45">
        <v>31</v>
      </c>
      <c r="B40" s="364"/>
      <c r="C40" s="364"/>
      <c r="D40" s="364"/>
      <c r="E40" s="364"/>
      <c r="F40" s="364"/>
      <c r="G40" s="364"/>
      <c r="H40" s="364"/>
      <c r="I40" s="364"/>
      <c r="J40" s="364"/>
      <c r="K40" s="364"/>
      <c r="L40" s="364"/>
      <c r="M40" s="364"/>
      <c r="N40" s="364"/>
      <c r="O40" s="364"/>
      <c r="P40" s="364"/>
      <c r="Q40" s="364"/>
      <c r="R40" s="364"/>
      <c r="S40" s="364"/>
      <c r="T40" s="19"/>
      <c r="U40" s="19"/>
      <c r="V40" s="19"/>
      <c r="W40" s="19"/>
      <c r="X40" s="19"/>
      <c r="Y40" s="19"/>
      <c r="Z40" s="19"/>
      <c r="AA40" s="19"/>
      <c r="AB40" s="27"/>
      <c r="AC40" s="367"/>
      <c r="AD40" s="367"/>
      <c r="AE40" s="367"/>
      <c r="AF40" s="182"/>
      <c r="AG40" s="424"/>
      <c r="AH40" s="424"/>
      <c r="AI40" s="334"/>
      <c r="AJ40" s="437"/>
      <c r="AK40" s="437"/>
      <c r="AL40" s="437"/>
      <c r="AM40" s="437"/>
      <c r="AN40" s="334"/>
      <c r="AO40" s="367"/>
      <c r="AP40" s="367"/>
      <c r="AQ40" s="367"/>
      <c r="AR40" s="367"/>
      <c r="AS40" s="367"/>
      <c r="AT40" s="367"/>
      <c r="AU40" s="367"/>
      <c r="AV40" s="367"/>
      <c r="AW40" s="334"/>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34"/>
      <c r="CF40" s="214">
        <v>31</v>
      </c>
      <c r="CG40" s="426">
        <f t="shared" si="0"/>
        <v>0</v>
      </c>
      <c r="CH40" s="426"/>
      <c r="CI40" s="426"/>
      <c r="CJ40" s="426"/>
      <c r="CK40" s="426"/>
      <c r="CL40" s="426"/>
      <c r="CM40" s="426"/>
      <c r="CN40" s="426"/>
      <c r="CO40" s="426"/>
      <c r="CP40" s="426"/>
      <c r="CQ40" s="426"/>
      <c r="CR40" s="426"/>
      <c r="CS40" s="426"/>
      <c r="CT40" s="426"/>
      <c r="CU40" s="426"/>
      <c r="CV40" s="426"/>
      <c r="CW40" s="426"/>
      <c r="CX40" s="426"/>
      <c r="CY40" s="215" t="str">
        <f>'Dropdown-Content (Hidden)'!G117</f>
        <v/>
      </c>
      <c r="CZ40" s="215" t="str">
        <f t="shared" si="1"/>
        <v/>
      </c>
      <c r="DA40" s="215" t="str">
        <f t="shared" si="2"/>
        <v/>
      </c>
      <c r="DB40" s="215" t="str">
        <f t="shared" si="3"/>
        <v/>
      </c>
      <c r="DC40" s="215" t="str">
        <f t="shared" si="4"/>
        <v/>
      </c>
      <c r="DD40" s="215" t="str">
        <f t="shared" si="5"/>
        <v/>
      </c>
      <c r="DE40" s="215" t="str">
        <f t="shared" si="6"/>
        <v/>
      </c>
      <c r="DF40" s="222">
        <f t="shared" si="7"/>
        <v>0</v>
      </c>
      <c r="DG40" s="207"/>
      <c r="DH40" s="222" t="str">
        <f>IF(DD40="x",'Data (Hidden)'!$C$61,"")</f>
        <v/>
      </c>
      <c r="DI40" s="222" t="str">
        <f>IF(DE40="x",'Data (Hidden)'!$C$65,"")</f>
        <v/>
      </c>
      <c r="DJ40" s="207"/>
      <c r="DK40" s="427">
        <f t="shared" si="9"/>
        <v>0</v>
      </c>
      <c r="DL40" s="427"/>
      <c r="DM40" s="427"/>
      <c r="DN40" s="208"/>
      <c r="DO40" s="228" t="str">
        <f t="shared" si="10"/>
        <v/>
      </c>
      <c r="DP40" s="228" t="str">
        <f t="shared" si="11"/>
        <v/>
      </c>
      <c r="DQ40" s="228" t="str">
        <f t="shared" si="12"/>
        <v/>
      </c>
      <c r="DR40" s="228" t="str">
        <f t="shared" si="13"/>
        <v/>
      </c>
      <c r="DS40" s="228" t="str">
        <f t="shared" si="14"/>
        <v/>
      </c>
      <c r="DT40" s="228" t="str">
        <f t="shared" si="15"/>
        <v/>
      </c>
      <c r="DU40" s="228" t="str">
        <f t="shared" si="16"/>
        <v/>
      </c>
      <c r="DV40" s="228" t="str">
        <f t="shared" si="17"/>
        <v/>
      </c>
      <c r="DW40" s="229" t="str">
        <f t="shared" si="18"/>
        <v/>
      </c>
      <c r="DX40" s="206"/>
    </row>
    <row r="41" spans="1:128" ht="23.25" hidden="1" x14ac:dyDescent="0.25">
      <c r="A41" s="45">
        <v>32</v>
      </c>
      <c r="B41" s="364"/>
      <c r="C41" s="364"/>
      <c r="D41" s="364"/>
      <c r="E41" s="364"/>
      <c r="F41" s="364"/>
      <c r="G41" s="364"/>
      <c r="H41" s="364"/>
      <c r="I41" s="364"/>
      <c r="J41" s="364"/>
      <c r="K41" s="364"/>
      <c r="L41" s="364"/>
      <c r="M41" s="364"/>
      <c r="N41" s="364"/>
      <c r="O41" s="364"/>
      <c r="P41" s="364"/>
      <c r="Q41" s="364"/>
      <c r="R41" s="364"/>
      <c r="S41" s="364"/>
      <c r="T41" s="19"/>
      <c r="U41" s="19"/>
      <c r="V41" s="19"/>
      <c r="W41" s="19"/>
      <c r="X41" s="19"/>
      <c r="Y41" s="19"/>
      <c r="Z41" s="19"/>
      <c r="AA41" s="19"/>
      <c r="AB41" s="27"/>
      <c r="AC41" s="367"/>
      <c r="AD41" s="367"/>
      <c r="AE41" s="367"/>
      <c r="AF41" s="182"/>
      <c r="AG41" s="424"/>
      <c r="AH41" s="424"/>
      <c r="AI41" s="334"/>
      <c r="AJ41" s="437"/>
      <c r="AK41" s="437"/>
      <c r="AL41" s="437"/>
      <c r="AM41" s="437"/>
      <c r="AN41" s="334"/>
      <c r="AO41" s="367"/>
      <c r="AP41" s="367"/>
      <c r="AQ41" s="367"/>
      <c r="AR41" s="367"/>
      <c r="AS41" s="367"/>
      <c r="AT41" s="367"/>
      <c r="AU41" s="367"/>
      <c r="AV41" s="367"/>
      <c r="AW41" s="334"/>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34"/>
      <c r="CF41" s="214">
        <v>32</v>
      </c>
      <c r="CG41" s="426">
        <f t="shared" si="0"/>
        <v>0</v>
      </c>
      <c r="CH41" s="426"/>
      <c r="CI41" s="426"/>
      <c r="CJ41" s="426"/>
      <c r="CK41" s="426"/>
      <c r="CL41" s="426"/>
      <c r="CM41" s="426"/>
      <c r="CN41" s="426"/>
      <c r="CO41" s="426"/>
      <c r="CP41" s="426"/>
      <c r="CQ41" s="426"/>
      <c r="CR41" s="426"/>
      <c r="CS41" s="426"/>
      <c r="CT41" s="426"/>
      <c r="CU41" s="426"/>
      <c r="CV41" s="426"/>
      <c r="CW41" s="426"/>
      <c r="CX41" s="426"/>
      <c r="CY41" s="215" t="str">
        <f>'Dropdown-Content (Hidden)'!G118</f>
        <v/>
      </c>
      <c r="CZ41" s="215" t="str">
        <f t="shared" si="1"/>
        <v/>
      </c>
      <c r="DA41" s="215" t="str">
        <f t="shared" si="2"/>
        <v/>
      </c>
      <c r="DB41" s="215" t="str">
        <f t="shared" si="3"/>
        <v/>
      </c>
      <c r="DC41" s="215" t="str">
        <f t="shared" si="4"/>
        <v/>
      </c>
      <c r="DD41" s="215" t="str">
        <f t="shared" si="5"/>
        <v/>
      </c>
      <c r="DE41" s="215" t="str">
        <f t="shared" si="6"/>
        <v/>
      </c>
      <c r="DF41" s="222">
        <f t="shared" si="7"/>
        <v>0</v>
      </c>
      <c r="DG41" s="207"/>
      <c r="DH41" s="222" t="str">
        <f>IF(DD41="x",'Data (Hidden)'!$C$61,"")</f>
        <v/>
      </c>
      <c r="DI41" s="222" t="str">
        <f>IF(DE41="x",'Data (Hidden)'!$C$65,"")</f>
        <v/>
      </c>
      <c r="DJ41" s="207"/>
      <c r="DK41" s="427">
        <f t="shared" si="9"/>
        <v>0</v>
      </c>
      <c r="DL41" s="427"/>
      <c r="DM41" s="427"/>
      <c r="DN41" s="208"/>
      <c r="DO41" s="228" t="str">
        <f t="shared" si="10"/>
        <v/>
      </c>
      <c r="DP41" s="228" t="str">
        <f t="shared" si="11"/>
        <v/>
      </c>
      <c r="DQ41" s="228" t="str">
        <f t="shared" si="12"/>
        <v/>
      </c>
      <c r="DR41" s="228" t="str">
        <f t="shared" si="13"/>
        <v/>
      </c>
      <c r="DS41" s="228" t="str">
        <f t="shared" si="14"/>
        <v/>
      </c>
      <c r="DT41" s="228" t="str">
        <f t="shared" si="15"/>
        <v/>
      </c>
      <c r="DU41" s="228" t="str">
        <f t="shared" si="16"/>
        <v/>
      </c>
      <c r="DV41" s="228" t="str">
        <f t="shared" si="17"/>
        <v/>
      </c>
      <c r="DW41" s="229" t="str">
        <f t="shared" si="18"/>
        <v/>
      </c>
      <c r="DX41" s="206"/>
    </row>
    <row r="42" spans="1:128" ht="23.25" hidden="1" x14ac:dyDescent="0.25">
      <c r="A42" s="45">
        <v>33</v>
      </c>
      <c r="B42" s="364"/>
      <c r="C42" s="364"/>
      <c r="D42" s="364"/>
      <c r="E42" s="364"/>
      <c r="F42" s="364"/>
      <c r="G42" s="364"/>
      <c r="H42" s="364"/>
      <c r="I42" s="364"/>
      <c r="J42" s="364"/>
      <c r="K42" s="364"/>
      <c r="L42" s="364"/>
      <c r="M42" s="364"/>
      <c r="N42" s="364"/>
      <c r="O42" s="364"/>
      <c r="P42" s="364"/>
      <c r="Q42" s="364"/>
      <c r="R42" s="364"/>
      <c r="S42" s="364"/>
      <c r="T42" s="19"/>
      <c r="U42" s="19"/>
      <c r="V42" s="19"/>
      <c r="W42" s="19"/>
      <c r="X42" s="19"/>
      <c r="Y42" s="19"/>
      <c r="Z42" s="19"/>
      <c r="AA42" s="19"/>
      <c r="AB42" s="27"/>
      <c r="AC42" s="367"/>
      <c r="AD42" s="367"/>
      <c r="AE42" s="367"/>
      <c r="AF42" s="182"/>
      <c r="AG42" s="424"/>
      <c r="AH42" s="424"/>
      <c r="AI42" s="334"/>
      <c r="AJ42" s="437"/>
      <c r="AK42" s="437"/>
      <c r="AL42" s="437"/>
      <c r="AM42" s="437"/>
      <c r="AN42" s="334"/>
      <c r="AO42" s="367"/>
      <c r="AP42" s="367"/>
      <c r="AQ42" s="367"/>
      <c r="AR42" s="367"/>
      <c r="AS42" s="367"/>
      <c r="AT42" s="367"/>
      <c r="AU42" s="367"/>
      <c r="AV42" s="367"/>
      <c r="AW42" s="334"/>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34"/>
      <c r="CF42" s="214">
        <v>33</v>
      </c>
      <c r="CG42" s="426">
        <f t="shared" ref="CG42:CG59" si="19">B42</f>
        <v>0</v>
      </c>
      <c r="CH42" s="426"/>
      <c r="CI42" s="426"/>
      <c r="CJ42" s="426"/>
      <c r="CK42" s="426"/>
      <c r="CL42" s="426"/>
      <c r="CM42" s="426"/>
      <c r="CN42" s="426"/>
      <c r="CO42" s="426"/>
      <c r="CP42" s="426"/>
      <c r="CQ42" s="426"/>
      <c r="CR42" s="426"/>
      <c r="CS42" s="426"/>
      <c r="CT42" s="426"/>
      <c r="CU42" s="426"/>
      <c r="CV42" s="426"/>
      <c r="CW42" s="426"/>
      <c r="CX42" s="426"/>
      <c r="CY42" s="215" t="str">
        <f>'Dropdown-Content (Hidden)'!G119</f>
        <v/>
      </c>
      <c r="CZ42" s="215" t="str">
        <f t="shared" ref="CZ42:CZ59" si="20">IF(U42="","","x")</f>
        <v/>
      </c>
      <c r="DA42" s="215" t="str">
        <f t="shared" ref="DA42:DA59" si="21">IF(V42="","","x")</f>
        <v/>
      </c>
      <c r="DB42" s="215" t="str">
        <f t="shared" ref="DB42:DB59" si="22">IF(W42="","","x")</f>
        <v/>
      </c>
      <c r="DC42" s="215" t="str">
        <f t="shared" ref="DC42:DC59" si="23">IF(X42="","","x")</f>
        <v/>
      </c>
      <c r="DD42" s="215" t="str">
        <f t="shared" ref="DD42:DD59" si="24">IF(COUNTA($T$403,$X$403)=0,"",IF(Y42="","",Y42))</f>
        <v/>
      </c>
      <c r="DE42" s="215" t="str">
        <f t="shared" ref="DE42:DE59" si="25">IF(COUNTA($T$438,$X$438)=0,"",IF(Z42="","","x"))</f>
        <v/>
      </c>
      <c r="DF42" s="222">
        <f t="shared" ref="DF42:DF59" si="26">IF(AA42="",0,MAX($AA$451:$AA$456,$AA$458))</f>
        <v>0</v>
      </c>
      <c r="DG42" s="207"/>
      <c r="DH42" s="222" t="str">
        <f>IF(DD42="x",'Data (Hidden)'!$C$61,"")</f>
        <v/>
      </c>
      <c r="DI42" s="222" t="str">
        <f>IF(DE42="x",'Data (Hidden)'!$C$65,"")</f>
        <v/>
      </c>
      <c r="DJ42" s="207"/>
      <c r="DK42" s="427">
        <f t="shared" si="9"/>
        <v>0</v>
      </c>
      <c r="DL42" s="427"/>
      <c r="DM42" s="427"/>
      <c r="DN42" s="208"/>
      <c r="DO42" s="228" t="str">
        <f t="shared" si="10"/>
        <v/>
      </c>
      <c r="DP42" s="228" t="str">
        <f t="shared" si="11"/>
        <v/>
      </c>
      <c r="DQ42" s="228" t="str">
        <f t="shared" si="12"/>
        <v/>
      </c>
      <c r="DR42" s="228" t="str">
        <f t="shared" si="13"/>
        <v/>
      </c>
      <c r="DS42" s="228" t="str">
        <f t="shared" si="14"/>
        <v/>
      </c>
      <c r="DT42" s="228" t="str">
        <f t="shared" si="15"/>
        <v/>
      </c>
      <c r="DU42" s="228" t="str">
        <f t="shared" si="16"/>
        <v/>
      </c>
      <c r="DV42" s="228" t="str">
        <f t="shared" si="17"/>
        <v/>
      </c>
      <c r="DW42" s="229" t="str">
        <f t="shared" si="18"/>
        <v/>
      </c>
      <c r="DX42" s="206"/>
    </row>
    <row r="43" spans="1:128" ht="23.25" hidden="1" x14ac:dyDescent="0.25">
      <c r="A43" s="45">
        <v>34</v>
      </c>
      <c r="B43" s="364"/>
      <c r="C43" s="364"/>
      <c r="D43" s="364"/>
      <c r="E43" s="364"/>
      <c r="F43" s="364"/>
      <c r="G43" s="364"/>
      <c r="H43" s="364"/>
      <c r="I43" s="364"/>
      <c r="J43" s="364"/>
      <c r="K43" s="364"/>
      <c r="L43" s="364"/>
      <c r="M43" s="364"/>
      <c r="N43" s="364"/>
      <c r="O43" s="364"/>
      <c r="P43" s="364"/>
      <c r="Q43" s="364"/>
      <c r="R43" s="364"/>
      <c r="S43" s="364"/>
      <c r="T43" s="19"/>
      <c r="U43" s="19"/>
      <c r="V43" s="19"/>
      <c r="W43" s="19"/>
      <c r="X43" s="19"/>
      <c r="Y43" s="19"/>
      <c r="Z43" s="19"/>
      <c r="AA43" s="19"/>
      <c r="AB43" s="27"/>
      <c r="AC43" s="367"/>
      <c r="AD43" s="367"/>
      <c r="AE43" s="367"/>
      <c r="AF43" s="182"/>
      <c r="AG43" s="424"/>
      <c r="AH43" s="424"/>
      <c r="AI43" s="334"/>
      <c r="AJ43" s="437"/>
      <c r="AK43" s="437"/>
      <c r="AL43" s="437"/>
      <c r="AM43" s="437"/>
      <c r="AN43" s="334"/>
      <c r="AO43" s="367"/>
      <c r="AP43" s="367"/>
      <c r="AQ43" s="367"/>
      <c r="AR43" s="367"/>
      <c r="AS43" s="367"/>
      <c r="AT43" s="367"/>
      <c r="AU43" s="367"/>
      <c r="AV43" s="367"/>
      <c r="AW43" s="334"/>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34"/>
      <c r="CF43" s="214">
        <v>34</v>
      </c>
      <c r="CG43" s="426">
        <f t="shared" si="19"/>
        <v>0</v>
      </c>
      <c r="CH43" s="426"/>
      <c r="CI43" s="426"/>
      <c r="CJ43" s="426"/>
      <c r="CK43" s="426"/>
      <c r="CL43" s="426"/>
      <c r="CM43" s="426"/>
      <c r="CN43" s="426"/>
      <c r="CO43" s="426"/>
      <c r="CP43" s="426"/>
      <c r="CQ43" s="426"/>
      <c r="CR43" s="426"/>
      <c r="CS43" s="426"/>
      <c r="CT43" s="426"/>
      <c r="CU43" s="426"/>
      <c r="CV43" s="426"/>
      <c r="CW43" s="426"/>
      <c r="CX43" s="426"/>
      <c r="CY43" s="215" t="str">
        <f>'Dropdown-Content (Hidden)'!G120</f>
        <v/>
      </c>
      <c r="CZ43" s="215" t="str">
        <f t="shared" si="20"/>
        <v/>
      </c>
      <c r="DA43" s="215" t="str">
        <f t="shared" si="21"/>
        <v/>
      </c>
      <c r="DB43" s="215" t="str">
        <f t="shared" si="22"/>
        <v/>
      </c>
      <c r="DC43" s="215" t="str">
        <f t="shared" si="23"/>
        <v/>
      </c>
      <c r="DD43" s="215" t="str">
        <f t="shared" si="24"/>
        <v/>
      </c>
      <c r="DE43" s="215" t="str">
        <f t="shared" si="25"/>
        <v/>
      </c>
      <c r="DF43" s="222">
        <f t="shared" si="26"/>
        <v>0</v>
      </c>
      <c r="DG43" s="207"/>
      <c r="DH43" s="222" t="str">
        <f>IF(DD43="x",'Data (Hidden)'!$C$61,"")</f>
        <v/>
      </c>
      <c r="DI43" s="222" t="str">
        <f>IF(DE43="x",'Data (Hidden)'!$C$65,"")</f>
        <v/>
      </c>
      <c r="DJ43" s="207"/>
      <c r="DK43" s="427">
        <f t="shared" si="9"/>
        <v>0</v>
      </c>
      <c r="DL43" s="427"/>
      <c r="DM43" s="427"/>
      <c r="DN43" s="208"/>
      <c r="DO43" s="228" t="str">
        <f t="shared" si="10"/>
        <v/>
      </c>
      <c r="DP43" s="228" t="str">
        <f t="shared" si="11"/>
        <v/>
      </c>
      <c r="DQ43" s="228" t="str">
        <f t="shared" si="12"/>
        <v/>
      </c>
      <c r="DR43" s="228" t="str">
        <f t="shared" si="13"/>
        <v/>
      </c>
      <c r="DS43" s="228" t="str">
        <f t="shared" si="14"/>
        <v/>
      </c>
      <c r="DT43" s="228" t="str">
        <f t="shared" si="15"/>
        <v/>
      </c>
      <c r="DU43" s="228" t="str">
        <f t="shared" si="16"/>
        <v/>
      </c>
      <c r="DV43" s="228" t="str">
        <f t="shared" si="17"/>
        <v/>
      </c>
      <c r="DW43" s="229" t="str">
        <f t="shared" si="18"/>
        <v/>
      </c>
      <c r="DX43" s="206"/>
    </row>
    <row r="44" spans="1:128" ht="23.25" hidden="1" x14ac:dyDescent="0.25">
      <c r="A44" s="45">
        <v>35</v>
      </c>
      <c r="B44" s="364"/>
      <c r="C44" s="364"/>
      <c r="D44" s="364"/>
      <c r="E44" s="364"/>
      <c r="F44" s="364"/>
      <c r="G44" s="364"/>
      <c r="H44" s="364"/>
      <c r="I44" s="364"/>
      <c r="J44" s="364"/>
      <c r="K44" s="364"/>
      <c r="L44" s="364"/>
      <c r="M44" s="364"/>
      <c r="N44" s="364"/>
      <c r="O44" s="364"/>
      <c r="P44" s="364"/>
      <c r="Q44" s="364"/>
      <c r="R44" s="364"/>
      <c r="S44" s="364"/>
      <c r="T44" s="19"/>
      <c r="U44" s="19"/>
      <c r="V44" s="19"/>
      <c r="W44" s="19"/>
      <c r="X44" s="19"/>
      <c r="Y44" s="19"/>
      <c r="Z44" s="19"/>
      <c r="AA44" s="19"/>
      <c r="AB44" s="27"/>
      <c r="AC44" s="367"/>
      <c r="AD44" s="367"/>
      <c r="AE44" s="367"/>
      <c r="AF44" s="182"/>
      <c r="AG44" s="424"/>
      <c r="AH44" s="424"/>
      <c r="AI44" s="334"/>
      <c r="AJ44" s="437"/>
      <c r="AK44" s="437"/>
      <c r="AL44" s="437"/>
      <c r="AM44" s="437"/>
      <c r="AN44" s="334"/>
      <c r="AO44" s="367"/>
      <c r="AP44" s="367"/>
      <c r="AQ44" s="367"/>
      <c r="AR44" s="367"/>
      <c r="AS44" s="367"/>
      <c r="AT44" s="367"/>
      <c r="AU44" s="367"/>
      <c r="AV44" s="367"/>
      <c r="AW44" s="334"/>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34"/>
      <c r="CF44" s="214">
        <v>35</v>
      </c>
      <c r="CG44" s="426">
        <f t="shared" si="19"/>
        <v>0</v>
      </c>
      <c r="CH44" s="426"/>
      <c r="CI44" s="426"/>
      <c r="CJ44" s="426"/>
      <c r="CK44" s="426"/>
      <c r="CL44" s="426"/>
      <c r="CM44" s="426"/>
      <c r="CN44" s="426"/>
      <c r="CO44" s="426"/>
      <c r="CP44" s="426"/>
      <c r="CQ44" s="426"/>
      <c r="CR44" s="426"/>
      <c r="CS44" s="426"/>
      <c r="CT44" s="426"/>
      <c r="CU44" s="426"/>
      <c r="CV44" s="426"/>
      <c r="CW44" s="426"/>
      <c r="CX44" s="426"/>
      <c r="CY44" s="215" t="str">
        <f>'Dropdown-Content (Hidden)'!G121</f>
        <v/>
      </c>
      <c r="CZ44" s="215" t="str">
        <f t="shared" si="20"/>
        <v/>
      </c>
      <c r="DA44" s="215" t="str">
        <f t="shared" si="21"/>
        <v/>
      </c>
      <c r="DB44" s="215" t="str">
        <f t="shared" si="22"/>
        <v/>
      </c>
      <c r="DC44" s="215" t="str">
        <f t="shared" si="23"/>
        <v/>
      </c>
      <c r="DD44" s="215" t="str">
        <f t="shared" si="24"/>
        <v/>
      </c>
      <c r="DE44" s="215" t="str">
        <f t="shared" si="25"/>
        <v/>
      </c>
      <c r="DF44" s="222">
        <f t="shared" si="26"/>
        <v>0</v>
      </c>
      <c r="DG44" s="207"/>
      <c r="DH44" s="222" t="str">
        <f>IF(DD44="x",'Data (Hidden)'!$C$61,"")</f>
        <v/>
      </c>
      <c r="DI44" s="222" t="str">
        <f>IF(DE44="x",'Data (Hidden)'!$C$65,"")</f>
        <v/>
      </c>
      <c r="DJ44" s="207"/>
      <c r="DK44" s="427">
        <f t="shared" si="9"/>
        <v>0</v>
      </c>
      <c r="DL44" s="427"/>
      <c r="DM44" s="427"/>
      <c r="DN44" s="208"/>
      <c r="DO44" s="228" t="str">
        <f t="shared" si="10"/>
        <v/>
      </c>
      <c r="DP44" s="228" t="str">
        <f t="shared" si="11"/>
        <v/>
      </c>
      <c r="DQ44" s="228" t="str">
        <f t="shared" si="12"/>
        <v/>
      </c>
      <c r="DR44" s="228" t="str">
        <f t="shared" si="13"/>
        <v/>
      </c>
      <c r="DS44" s="228" t="str">
        <f t="shared" si="14"/>
        <v/>
      </c>
      <c r="DT44" s="228" t="str">
        <f t="shared" si="15"/>
        <v/>
      </c>
      <c r="DU44" s="228" t="str">
        <f t="shared" si="16"/>
        <v/>
      </c>
      <c r="DV44" s="228" t="str">
        <f t="shared" si="17"/>
        <v/>
      </c>
      <c r="DW44" s="229" t="str">
        <f t="shared" si="18"/>
        <v/>
      </c>
      <c r="DX44" s="206"/>
    </row>
    <row r="45" spans="1:128" ht="23.25" hidden="1" x14ac:dyDescent="0.25">
      <c r="A45" s="45">
        <v>36</v>
      </c>
      <c r="B45" s="364"/>
      <c r="C45" s="364"/>
      <c r="D45" s="364"/>
      <c r="E45" s="364"/>
      <c r="F45" s="364"/>
      <c r="G45" s="364"/>
      <c r="H45" s="364"/>
      <c r="I45" s="364"/>
      <c r="J45" s="364"/>
      <c r="K45" s="364"/>
      <c r="L45" s="364"/>
      <c r="M45" s="364"/>
      <c r="N45" s="364"/>
      <c r="O45" s="364"/>
      <c r="P45" s="364"/>
      <c r="Q45" s="364"/>
      <c r="R45" s="364"/>
      <c r="S45" s="364"/>
      <c r="T45" s="19"/>
      <c r="U45" s="19"/>
      <c r="V45" s="19"/>
      <c r="W45" s="19"/>
      <c r="X45" s="19"/>
      <c r="Y45" s="19"/>
      <c r="Z45" s="19"/>
      <c r="AA45" s="19"/>
      <c r="AB45" s="27"/>
      <c r="AC45" s="367"/>
      <c r="AD45" s="367"/>
      <c r="AE45" s="367"/>
      <c r="AF45" s="182"/>
      <c r="AG45" s="424"/>
      <c r="AH45" s="424"/>
      <c r="AI45" s="334"/>
      <c r="AJ45" s="437"/>
      <c r="AK45" s="437"/>
      <c r="AL45" s="437"/>
      <c r="AM45" s="437"/>
      <c r="AN45" s="334"/>
      <c r="AO45" s="367"/>
      <c r="AP45" s="367"/>
      <c r="AQ45" s="367"/>
      <c r="AR45" s="367"/>
      <c r="AS45" s="367"/>
      <c r="AT45" s="367"/>
      <c r="AU45" s="367"/>
      <c r="AV45" s="367"/>
      <c r="AW45" s="334"/>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34"/>
      <c r="CF45" s="214">
        <v>36</v>
      </c>
      <c r="CG45" s="426">
        <f t="shared" si="19"/>
        <v>0</v>
      </c>
      <c r="CH45" s="426"/>
      <c r="CI45" s="426"/>
      <c r="CJ45" s="426"/>
      <c r="CK45" s="426"/>
      <c r="CL45" s="426"/>
      <c r="CM45" s="426"/>
      <c r="CN45" s="426"/>
      <c r="CO45" s="426"/>
      <c r="CP45" s="426"/>
      <c r="CQ45" s="426"/>
      <c r="CR45" s="426"/>
      <c r="CS45" s="426"/>
      <c r="CT45" s="426"/>
      <c r="CU45" s="426"/>
      <c r="CV45" s="426"/>
      <c r="CW45" s="426"/>
      <c r="CX45" s="426"/>
      <c r="CY45" s="215" t="str">
        <f>'Dropdown-Content (Hidden)'!G122</f>
        <v/>
      </c>
      <c r="CZ45" s="215" t="str">
        <f t="shared" si="20"/>
        <v/>
      </c>
      <c r="DA45" s="215" t="str">
        <f t="shared" si="21"/>
        <v/>
      </c>
      <c r="DB45" s="215" t="str">
        <f t="shared" si="22"/>
        <v/>
      </c>
      <c r="DC45" s="215" t="str">
        <f t="shared" si="23"/>
        <v/>
      </c>
      <c r="DD45" s="215" t="str">
        <f t="shared" si="24"/>
        <v/>
      </c>
      <c r="DE45" s="215" t="str">
        <f t="shared" si="25"/>
        <v/>
      </c>
      <c r="DF45" s="222">
        <f t="shared" si="26"/>
        <v>0</v>
      </c>
      <c r="DG45" s="207"/>
      <c r="DH45" s="222" t="str">
        <f>IF(DD45="x",'Data (Hidden)'!$C$61,"")</f>
        <v/>
      </c>
      <c r="DI45" s="222" t="str">
        <f>IF(DE45="x",'Data (Hidden)'!$C$65,"")</f>
        <v/>
      </c>
      <c r="DJ45" s="207"/>
      <c r="DK45" s="427">
        <f t="shared" si="9"/>
        <v>0</v>
      </c>
      <c r="DL45" s="427"/>
      <c r="DM45" s="427"/>
      <c r="DN45" s="208"/>
      <c r="DO45" s="228" t="str">
        <f t="shared" si="10"/>
        <v/>
      </c>
      <c r="DP45" s="228" t="str">
        <f t="shared" si="11"/>
        <v/>
      </c>
      <c r="DQ45" s="228" t="str">
        <f t="shared" si="12"/>
        <v/>
      </c>
      <c r="DR45" s="228" t="str">
        <f t="shared" si="13"/>
        <v/>
      </c>
      <c r="DS45" s="228" t="str">
        <f t="shared" si="14"/>
        <v/>
      </c>
      <c r="DT45" s="228" t="str">
        <f t="shared" si="15"/>
        <v/>
      </c>
      <c r="DU45" s="228" t="str">
        <f t="shared" si="16"/>
        <v/>
      </c>
      <c r="DV45" s="228" t="str">
        <f t="shared" si="17"/>
        <v/>
      </c>
      <c r="DW45" s="229" t="str">
        <f t="shared" si="18"/>
        <v/>
      </c>
      <c r="DX45" s="206"/>
    </row>
    <row r="46" spans="1:128" ht="23.25" hidden="1" x14ac:dyDescent="0.25">
      <c r="A46" s="45">
        <v>37</v>
      </c>
      <c r="B46" s="364"/>
      <c r="C46" s="364"/>
      <c r="D46" s="364"/>
      <c r="E46" s="364"/>
      <c r="F46" s="364"/>
      <c r="G46" s="364"/>
      <c r="H46" s="364"/>
      <c r="I46" s="364"/>
      <c r="J46" s="364"/>
      <c r="K46" s="364"/>
      <c r="L46" s="364"/>
      <c r="M46" s="364"/>
      <c r="N46" s="364"/>
      <c r="O46" s="364"/>
      <c r="P46" s="364"/>
      <c r="Q46" s="364"/>
      <c r="R46" s="364"/>
      <c r="S46" s="364"/>
      <c r="T46" s="19"/>
      <c r="U46" s="19"/>
      <c r="V46" s="19"/>
      <c r="W46" s="19"/>
      <c r="X46" s="19"/>
      <c r="Y46" s="19"/>
      <c r="Z46" s="19"/>
      <c r="AA46" s="19"/>
      <c r="AB46" s="27"/>
      <c r="AC46" s="367"/>
      <c r="AD46" s="367"/>
      <c r="AE46" s="367"/>
      <c r="AF46" s="182"/>
      <c r="AG46" s="424"/>
      <c r="AH46" s="424"/>
      <c r="AI46" s="334"/>
      <c r="AJ46" s="437"/>
      <c r="AK46" s="437"/>
      <c r="AL46" s="437"/>
      <c r="AM46" s="437"/>
      <c r="AN46" s="334"/>
      <c r="AO46" s="367"/>
      <c r="AP46" s="367"/>
      <c r="AQ46" s="367"/>
      <c r="AR46" s="367"/>
      <c r="AS46" s="367"/>
      <c r="AT46" s="367"/>
      <c r="AU46" s="367"/>
      <c r="AV46" s="367"/>
      <c r="AW46" s="334"/>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34"/>
      <c r="CF46" s="214">
        <v>37</v>
      </c>
      <c r="CG46" s="426">
        <f t="shared" si="19"/>
        <v>0</v>
      </c>
      <c r="CH46" s="426"/>
      <c r="CI46" s="426"/>
      <c r="CJ46" s="426"/>
      <c r="CK46" s="426"/>
      <c r="CL46" s="426"/>
      <c r="CM46" s="426"/>
      <c r="CN46" s="426"/>
      <c r="CO46" s="426"/>
      <c r="CP46" s="426"/>
      <c r="CQ46" s="426"/>
      <c r="CR46" s="426"/>
      <c r="CS46" s="426"/>
      <c r="CT46" s="426"/>
      <c r="CU46" s="426"/>
      <c r="CV46" s="426"/>
      <c r="CW46" s="426"/>
      <c r="CX46" s="426"/>
      <c r="CY46" s="215" t="str">
        <f>'Dropdown-Content (Hidden)'!G123</f>
        <v/>
      </c>
      <c r="CZ46" s="215" t="str">
        <f t="shared" si="20"/>
        <v/>
      </c>
      <c r="DA46" s="215" t="str">
        <f t="shared" si="21"/>
        <v/>
      </c>
      <c r="DB46" s="215" t="str">
        <f t="shared" si="22"/>
        <v/>
      </c>
      <c r="DC46" s="215" t="str">
        <f t="shared" si="23"/>
        <v/>
      </c>
      <c r="DD46" s="215" t="str">
        <f t="shared" si="24"/>
        <v/>
      </c>
      <c r="DE46" s="215" t="str">
        <f t="shared" si="25"/>
        <v/>
      </c>
      <c r="DF46" s="222">
        <f t="shared" si="26"/>
        <v>0</v>
      </c>
      <c r="DG46" s="207"/>
      <c r="DH46" s="222" t="str">
        <f>IF(DD46="x",'Data (Hidden)'!$C$61,"")</f>
        <v/>
      </c>
      <c r="DI46" s="222" t="str">
        <f>IF(DE46="x",'Data (Hidden)'!$C$65,"")</f>
        <v/>
      </c>
      <c r="DJ46" s="207"/>
      <c r="DK46" s="427">
        <f t="shared" si="9"/>
        <v>0</v>
      </c>
      <c r="DL46" s="427"/>
      <c r="DM46" s="427"/>
      <c r="DN46" s="208"/>
      <c r="DO46" s="228" t="str">
        <f t="shared" si="10"/>
        <v/>
      </c>
      <c r="DP46" s="228" t="str">
        <f t="shared" si="11"/>
        <v/>
      </c>
      <c r="DQ46" s="228" t="str">
        <f t="shared" si="12"/>
        <v/>
      </c>
      <c r="DR46" s="228" t="str">
        <f t="shared" si="13"/>
        <v/>
      </c>
      <c r="DS46" s="228" t="str">
        <f t="shared" si="14"/>
        <v/>
      </c>
      <c r="DT46" s="228" t="str">
        <f t="shared" si="15"/>
        <v/>
      </c>
      <c r="DU46" s="228" t="str">
        <f t="shared" si="16"/>
        <v/>
      </c>
      <c r="DV46" s="228" t="str">
        <f t="shared" si="17"/>
        <v/>
      </c>
      <c r="DW46" s="229" t="str">
        <f t="shared" si="18"/>
        <v/>
      </c>
      <c r="DX46" s="206"/>
    </row>
    <row r="47" spans="1:128" ht="23.25" hidden="1" x14ac:dyDescent="0.25">
      <c r="A47" s="45">
        <v>38</v>
      </c>
      <c r="B47" s="364"/>
      <c r="C47" s="364"/>
      <c r="D47" s="364"/>
      <c r="E47" s="364"/>
      <c r="F47" s="364"/>
      <c r="G47" s="364"/>
      <c r="H47" s="364"/>
      <c r="I47" s="364"/>
      <c r="J47" s="364"/>
      <c r="K47" s="364"/>
      <c r="L47" s="364"/>
      <c r="M47" s="364"/>
      <c r="N47" s="364"/>
      <c r="O47" s="364"/>
      <c r="P47" s="364"/>
      <c r="Q47" s="364"/>
      <c r="R47" s="364"/>
      <c r="S47" s="364"/>
      <c r="T47" s="19"/>
      <c r="U47" s="19"/>
      <c r="V47" s="19"/>
      <c r="W47" s="19"/>
      <c r="X47" s="19"/>
      <c r="Y47" s="19"/>
      <c r="Z47" s="19"/>
      <c r="AA47" s="19"/>
      <c r="AB47" s="27"/>
      <c r="AC47" s="367"/>
      <c r="AD47" s="367"/>
      <c r="AE47" s="367"/>
      <c r="AF47" s="182"/>
      <c r="AG47" s="424"/>
      <c r="AH47" s="424"/>
      <c r="AI47" s="334"/>
      <c r="AJ47" s="437"/>
      <c r="AK47" s="437"/>
      <c r="AL47" s="437"/>
      <c r="AM47" s="437"/>
      <c r="AN47" s="334"/>
      <c r="AO47" s="367"/>
      <c r="AP47" s="367"/>
      <c r="AQ47" s="367"/>
      <c r="AR47" s="367"/>
      <c r="AS47" s="367"/>
      <c r="AT47" s="367"/>
      <c r="AU47" s="367"/>
      <c r="AV47" s="367"/>
      <c r="AW47" s="334"/>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34"/>
      <c r="CF47" s="214">
        <v>38</v>
      </c>
      <c r="CG47" s="426">
        <f t="shared" si="19"/>
        <v>0</v>
      </c>
      <c r="CH47" s="426"/>
      <c r="CI47" s="426"/>
      <c r="CJ47" s="426"/>
      <c r="CK47" s="426"/>
      <c r="CL47" s="426"/>
      <c r="CM47" s="426"/>
      <c r="CN47" s="426"/>
      <c r="CO47" s="426"/>
      <c r="CP47" s="426"/>
      <c r="CQ47" s="426"/>
      <c r="CR47" s="426"/>
      <c r="CS47" s="426"/>
      <c r="CT47" s="426"/>
      <c r="CU47" s="426"/>
      <c r="CV47" s="426"/>
      <c r="CW47" s="426"/>
      <c r="CX47" s="426"/>
      <c r="CY47" s="215" t="str">
        <f>'Dropdown-Content (Hidden)'!G124</f>
        <v/>
      </c>
      <c r="CZ47" s="215" t="str">
        <f t="shared" si="20"/>
        <v/>
      </c>
      <c r="DA47" s="215" t="str">
        <f t="shared" si="21"/>
        <v/>
      </c>
      <c r="DB47" s="215" t="str">
        <f t="shared" si="22"/>
        <v/>
      </c>
      <c r="DC47" s="215" t="str">
        <f t="shared" si="23"/>
        <v/>
      </c>
      <c r="DD47" s="215" t="str">
        <f t="shared" si="24"/>
        <v/>
      </c>
      <c r="DE47" s="215" t="str">
        <f t="shared" si="25"/>
        <v/>
      </c>
      <c r="DF47" s="222">
        <f t="shared" si="26"/>
        <v>0</v>
      </c>
      <c r="DG47" s="207"/>
      <c r="DH47" s="222" t="str">
        <f>IF(DD47="x",'Data (Hidden)'!$C$61,"")</f>
        <v/>
      </c>
      <c r="DI47" s="222" t="str">
        <f>IF(DE47="x",'Data (Hidden)'!$C$65,"")</f>
        <v/>
      </c>
      <c r="DJ47" s="207"/>
      <c r="DK47" s="427">
        <f t="shared" si="9"/>
        <v>0</v>
      </c>
      <c r="DL47" s="427"/>
      <c r="DM47" s="427"/>
      <c r="DN47" s="208"/>
      <c r="DO47" s="228" t="str">
        <f t="shared" si="10"/>
        <v/>
      </c>
      <c r="DP47" s="228" t="str">
        <f t="shared" si="11"/>
        <v/>
      </c>
      <c r="DQ47" s="228" t="str">
        <f t="shared" si="12"/>
        <v/>
      </c>
      <c r="DR47" s="228" t="str">
        <f t="shared" si="13"/>
        <v/>
      </c>
      <c r="DS47" s="228" t="str">
        <f t="shared" si="14"/>
        <v/>
      </c>
      <c r="DT47" s="228" t="str">
        <f t="shared" si="15"/>
        <v/>
      </c>
      <c r="DU47" s="228" t="str">
        <f t="shared" si="16"/>
        <v/>
      </c>
      <c r="DV47" s="228" t="str">
        <f t="shared" si="17"/>
        <v/>
      </c>
      <c r="DW47" s="229" t="str">
        <f t="shared" si="18"/>
        <v/>
      </c>
      <c r="DX47" s="206"/>
    </row>
    <row r="48" spans="1:128" ht="23.25" hidden="1" x14ac:dyDescent="0.25">
      <c r="A48" s="45">
        <v>39</v>
      </c>
      <c r="B48" s="364"/>
      <c r="C48" s="364"/>
      <c r="D48" s="364"/>
      <c r="E48" s="364"/>
      <c r="F48" s="364"/>
      <c r="G48" s="364"/>
      <c r="H48" s="364"/>
      <c r="I48" s="364"/>
      <c r="J48" s="364"/>
      <c r="K48" s="364"/>
      <c r="L48" s="364"/>
      <c r="M48" s="364"/>
      <c r="N48" s="364"/>
      <c r="O48" s="364"/>
      <c r="P48" s="364"/>
      <c r="Q48" s="364"/>
      <c r="R48" s="364"/>
      <c r="S48" s="364"/>
      <c r="T48" s="19"/>
      <c r="U48" s="19"/>
      <c r="V48" s="19"/>
      <c r="W48" s="19"/>
      <c r="X48" s="19"/>
      <c r="Y48" s="19"/>
      <c r="Z48" s="19"/>
      <c r="AA48" s="19"/>
      <c r="AB48" s="27"/>
      <c r="AC48" s="367"/>
      <c r="AD48" s="367"/>
      <c r="AE48" s="367"/>
      <c r="AF48" s="182"/>
      <c r="AG48" s="424"/>
      <c r="AH48" s="424"/>
      <c r="AI48" s="334"/>
      <c r="AJ48" s="437"/>
      <c r="AK48" s="437"/>
      <c r="AL48" s="437"/>
      <c r="AM48" s="437"/>
      <c r="AN48" s="334"/>
      <c r="AO48" s="367"/>
      <c r="AP48" s="367"/>
      <c r="AQ48" s="367"/>
      <c r="AR48" s="367"/>
      <c r="AS48" s="367"/>
      <c r="AT48" s="367"/>
      <c r="AU48" s="367"/>
      <c r="AV48" s="367"/>
      <c r="AW48" s="334"/>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34"/>
      <c r="CF48" s="214">
        <v>39</v>
      </c>
      <c r="CG48" s="426">
        <f t="shared" si="19"/>
        <v>0</v>
      </c>
      <c r="CH48" s="426"/>
      <c r="CI48" s="426"/>
      <c r="CJ48" s="426"/>
      <c r="CK48" s="426"/>
      <c r="CL48" s="426"/>
      <c r="CM48" s="426"/>
      <c r="CN48" s="426"/>
      <c r="CO48" s="426"/>
      <c r="CP48" s="426"/>
      <c r="CQ48" s="426"/>
      <c r="CR48" s="426"/>
      <c r="CS48" s="426"/>
      <c r="CT48" s="426"/>
      <c r="CU48" s="426"/>
      <c r="CV48" s="426"/>
      <c r="CW48" s="426"/>
      <c r="CX48" s="426"/>
      <c r="CY48" s="215" t="str">
        <f>'Dropdown-Content (Hidden)'!G125</f>
        <v/>
      </c>
      <c r="CZ48" s="215" t="str">
        <f t="shared" si="20"/>
        <v/>
      </c>
      <c r="DA48" s="215" t="str">
        <f t="shared" si="21"/>
        <v/>
      </c>
      <c r="DB48" s="215" t="str">
        <f t="shared" si="22"/>
        <v/>
      </c>
      <c r="DC48" s="215" t="str">
        <f t="shared" si="23"/>
        <v/>
      </c>
      <c r="DD48" s="215" t="str">
        <f t="shared" si="24"/>
        <v/>
      </c>
      <c r="DE48" s="215" t="str">
        <f t="shared" si="25"/>
        <v/>
      </c>
      <c r="DF48" s="222">
        <f t="shared" si="26"/>
        <v>0</v>
      </c>
      <c r="DG48" s="207"/>
      <c r="DH48" s="222" t="str">
        <f>IF(DD48="x",'Data (Hidden)'!$C$61,"")</f>
        <v/>
      </c>
      <c r="DI48" s="222" t="str">
        <f>IF(DE48="x",'Data (Hidden)'!$C$65,"")</f>
        <v/>
      </c>
      <c r="DJ48" s="207"/>
      <c r="DK48" s="427">
        <f t="shared" si="9"/>
        <v>0</v>
      </c>
      <c r="DL48" s="427"/>
      <c r="DM48" s="427"/>
      <c r="DN48" s="208"/>
      <c r="DO48" s="228" t="str">
        <f t="shared" si="10"/>
        <v/>
      </c>
      <c r="DP48" s="228" t="str">
        <f t="shared" si="11"/>
        <v/>
      </c>
      <c r="DQ48" s="228" t="str">
        <f t="shared" si="12"/>
        <v/>
      </c>
      <c r="DR48" s="228" t="str">
        <f t="shared" si="13"/>
        <v/>
      </c>
      <c r="DS48" s="228" t="str">
        <f t="shared" si="14"/>
        <v/>
      </c>
      <c r="DT48" s="228" t="str">
        <f t="shared" si="15"/>
        <v/>
      </c>
      <c r="DU48" s="228" t="str">
        <f t="shared" si="16"/>
        <v/>
      </c>
      <c r="DV48" s="228" t="str">
        <f t="shared" si="17"/>
        <v/>
      </c>
      <c r="DW48" s="229" t="str">
        <f t="shared" si="18"/>
        <v/>
      </c>
      <c r="DX48" s="206"/>
    </row>
    <row r="49" spans="1:128" ht="23.25" hidden="1" x14ac:dyDescent="0.25">
      <c r="A49" s="45">
        <v>40</v>
      </c>
      <c r="B49" s="364"/>
      <c r="C49" s="364"/>
      <c r="D49" s="364"/>
      <c r="E49" s="364"/>
      <c r="F49" s="364"/>
      <c r="G49" s="364"/>
      <c r="H49" s="364"/>
      <c r="I49" s="364"/>
      <c r="J49" s="364"/>
      <c r="K49" s="364"/>
      <c r="L49" s="364"/>
      <c r="M49" s="364"/>
      <c r="N49" s="364"/>
      <c r="O49" s="364"/>
      <c r="P49" s="364"/>
      <c r="Q49" s="364"/>
      <c r="R49" s="364"/>
      <c r="S49" s="364"/>
      <c r="T49" s="19"/>
      <c r="U49" s="19"/>
      <c r="V49" s="19"/>
      <c r="W49" s="19"/>
      <c r="X49" s="19"/>
      <c r="Y49" s="19"/>
      <c r="Z49" s="19"/>
      <c r="AA49" s="19"/>
      <c r="AB49" s="27"/>
      <c r="AC49" s="367"/>
      <c r="AD49" s="367"/>
      <c r="AE49" s="367"/>
      <c r="AF49" s="182"/>
      <c r="AG49" s="424"/>
      <c r="AH49" s="424"/>
      <c r="AI49" s="334"/>
      <c r="AJ49" s="437"/>
      <c r="AK49" s="437"/>
      <c r="AL49" s="437"/>
      <c r="AM49" s="437"/>
      <c r="AN49" s="334"/>
      <c r="AO49" s="367"/>
      <c r="AP49" s="367"/>
      <c r="AQ49" s="367"/>
      <c r="AR49" s="367"/>
      <c r="AS49" s="367"/>
      <c r="AT49" s="367"/>
      <c r="AU49" s="367"/>
      <c r="AV49" s="367"/>
      <c r="AW49" s="334"/>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34"/>
      <c r="CF49" s="214">
        <v>40</v>
      </c>
      <c r="CG49" s="426">
        <f t="shared" si="19"/>
        <v>0</v>
      </c>
      <c r="CH49" s="426"/>
      <c r="CI49" s="426"/>
      <c r="CJ49" s="426"/>
      <c r="CK49" s="426"/>
      <c r="CL49" s="426"/>
      <c r="CM49" s="426"/>
      <c r="CN49" s="426"/>
      <c r="CO49" s="426"/>
      <c r="CP49" s="426"/>
      <c r="CQ49" s="426"/>
      <c r="CR49" s="426"/>
      <c r="CS49" s="426"/>
      <c r="CT49" s="426"/>
      <c r="CU49" s="426"/>
      <c r="CV49" s="426"/>
      <c r="CW49" s="426"/>
      <c r="CX49" s="426"/>
      <c r="CY49" s="215" t="str">
        <f>'Dropdown-Content (Hidden)'!G126</f>
        <v/>
      </c>
      <c r="CZ49" s="215" t="str">
        <f t="shared" si="20"/>
        <v/>
      </c>
      <c r="DA49" s="215" t="str">
        <f t="shared" si="21"/>
        <v/>
      </c>
      <c r="DB49" s="215" t="str">
        <f t="shared" si="22"/>
        <v/>
      </c>
      <c r="DC49" s="215" t="str">
        <f t="shared" si="23"/>
        <v/>
      </c>
      <c r="DD49" s="215" t="str">
        <f t="shared" si="24"/>
        <v/>
      </c>
      <c r="DE49" s="215" t="str">
        <f t="shared" si="25"/>
        <v/>
      </c>
      <c r="DF49" s="222">
        <f t="shared" si="26"/>
        <v>0</v>
      </c>
      <c r="DG49" s="207"/>
      <c r="DH49" s="222" t="str">
        <f>IF(DD49="x",'Data (Hidden)'!$C$61,"")</f>
        <v/>
      </c>
      <c r="DI49" s="222" t="str">
        <f>IF(DE49="x",'Data (Hidden)'!$C$65,"")</f>
        <v/>
      </c>
      <c r="DJ49" s="207"/>
      <c r="DK49" s="427">
        <f t="shared" si="9"/>
        <v>0</v>
      </c>
      <c r="DL49" s="427"/>
      <c r="DM49" s="427"/>
      <c r="DN49" s="208"/>
      <c r="DO49" s="228" t="str">
        <f t="shared" si="10"/>
        <v/>
      </c>
      <c r="DP49" s="228" t="str">
        <f t="shared" si="11"/>
        <v/>
      </c>
      <c r="DQ49" s="228" t="str">
        <f t="shared" si="12"/>
        <v/>
      </c>
      <c r="DR49" s="228" t="str">
        <f t="shared" si="13"/>
        <v/>
      </c>
      <c r="DS49" s="228" t="str">
        <f t="shared" si="14"/>
        <v/>
      </c>
      <c r="DT49" s="228" t="str">
        <f t="shared" si="15"/>
        <v/>
      </c>
      <c r="DU49" s="228" t="str">
        <f t="shared" si="16"/>
        <v/>
      </c>
      <c r="DV49" s="228" t="str">
        <f t="shared" si="17"/>
        <v/>
      </c>
      <c r="DW49" s="229" t="str">
        <f t="shared" si="18"/>
        <v/>
      </c>
      <c r="DX49" s="206"/>
    </row>
    <row r="50" spans="1:128" ht="23.25" hidden="1" x14ac:dyDescent="0.25">
      <c r="A50" s="45">
        <v>41</v>
      </c>
      <c r="B50" s="364"/>
      <c r="C50" s="364"/>
      <c r="D50" s="364"/>
      <c r="E50" s="364"/>
      <c r="F50" s="364"/>
      <c r="G50" s="364"/>
      <c r="H50" s="364"/>
      <c r="I50" s="364"/>
      <c r="J50" s="364"/>
      <c r="K50" s="364"/>
      <c r="L50" s="364"/>
      <c r="M50" s="364"/>
      <c r="N50" s="364"/>
      <c r="O50" s="364"/>
      <c r="P50" s="364"/>
      <c r="Q50" s="364"/>
      <c r="R50" s="364"/>
      <c r="S50" s="364"/>
      <c r="T50" s="19"/>
      <c r="U50" s="19"/>
      <c r="V50" s="19"/>
      <c r="W50" s="19"/>
      <c r="X50" s="19"/>
      <c r="Y50" s="19"/>
      <c r="Z50" s="19"/>
      <c r="AA50" s="19"/>
      <c r="AB50" s="27"/>
      <c r="AC50" s="367"/>
      <c r="AD50" s="367"/>
      <c r="AE50" s="367"/>
      <c r="AF50" s="182"/>
      <c r="AG50" s="424"/>
      <c r="AH50" s="424"/>
      <c r="AI50" s="334"/>
      <c r="AJ50" s="437"/>
      <c r="AK50" s="437"/>
      <c r="AL50" s="437"/>
      <c r="AM50" s="437"/>
      <c r="AN50" s="334"/>
      <c r="AO50" s="367"/>
      <c r="AP50" s="367"/>
      <c r="AQ50" s="367"/>
      <c r="AR50" s="367"/>
      <c r="AS50" s="367"/>
      <c r="AT50" s="367"/>
      <c r="AU50" s="367"/>
      <c r="AV50" s="367"/>
      <c r="AW50" s="334"/>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34"/>
      <c r="CF50" s="214">
        <v>41</v>
      </c>
      <c r="CG50" s="426">
        <f t="shared" si="19"/>
        <v>0</v>
      </c>
      <c r="CH50" s="426"/>
      <c r="CI50" s="426"/>
      <c r="CJ50" s="426"/>
      <c r="CK50" s="426"/>
      <c r="CL50" s="426"/>
      <c r="CM50" s="426"/>
      <c r="CN50" s="426"/>
      <c r="CO50" s="426"/>
      <c r="CP50" s="426"/>
      <c r="CQ50" s="426"/>
      <c r="CR50" s="426"/>
      <c r="CS50" s="426"/>
      <c r="CT50" s="426"/>
      <c r="CU50" s="426"/>
      <c r="CV50" s="426"/>
      <c r="CW50" s="426"/>
      <c r="CX50" s="426"/>
      <c r="CY50" s="215" t="str">
        <f>'Dropdown-Content (Hidden)'!G127</f>
        <v/>
      </c>
      <c r="CZ50" s="215" t="str">
        <f t="shared" si="20"/>
        <v/>
      </c>
      <c r="DA50" s="215" t="str">
        <f t="shared" si="21"/>
        <v/>
      </c>
      <c r="DB50" s="215" t="str">
        <f t="shared" si="22"/>
        <v/>
      </c>
      <c r="DC50" s="215" t="str">
        <f t="shared" si="23"/>
        <v/>
      </c>
      <c r="DD50" s="215" t="str">
        <f t="shared" si="24"/>
        <v/>
      </c>
      <c r="DE50" s="215" t="str">
        <f t="shared" si="25"/>
        <v/>
      </c>
      <c r="DF50" s="222">
        <f t="shared" si="26"/>
        <v>0</v>
      </c>
      <c r="DG50" s="207"/>
      <c r="DH50" s="222" t="str">
        <f>IF(DD50="x",'Data (Hidden)'!$C$61,"")</f>
        <v/>
      </c>
      <c r="DI50" s="222" t="str">
        <f>IF(DE50="x",'Data (Hidden)'!$C$65,"")</f>
        <v/>
      </c>
      <c r="DJ50" s="207"/>
      <c r="DK50" s="427">
        <f t="shared" si="9"/>
        <v>0</v>
      </c>
      <c r="DL50" s="427"/>
      <c r="DM50" s="427"/>
      <c r="DN50" s="208"/>
      <c r="DO50" s="228" t="str">
        <f t="shared" si="10"/>
        <v/>
      </c>
      <c r="DP50" s="228" t="str">
        <f t="shared" si="11"/>
        <v/>
      </c>
      <c r="DQ50" s="228" t="str">
        <f t="shared" si="12"/>
        <v/>
      </c>
      <c r="DR50" s="228" t="str">
        <f t="shared" si="13"/>
        <v/>
      </c>
      <c r="DS50" s="228" t="str">
        <f t="shared" si="14"/>
        <v/>
      </c>
      <c r="DT50" s="228" t="str">
        <f t="shared" si="15"/>
        <v/>
      </c>
      <c r="DU50" s="228" t="str">
        <f t="shared" si="16"/>
        <v/>
      </c>
      <c r="DV50" s="228" t="str">
        <f t="shared" si="17"/>
        <v/>
      </c>
      <c r="DW50" s="229" t="str">
        <f t="shared" si="18"/>
        <v/>
      </c>
      <c r="DX50" s="206"/>
    </row>
    <row r="51" spans="1:128" ht="23.25" hidden="1" x14ac:dyDescent="0.25">
      <c r="A51" s="45">
        <v>42</v>
      </c>
      <c r="B51" s="364"/>
      <c r="C51" s="364"/>
      <c r="D51" s="364"/>
      <c r="E51" s="364"/>
      <c r="F51" s="364"/>
      <c r="G51" s="364"/>
      <c r="H51" s="364"/>
      <c r="I51" s="364"/>
      <c r="J51" s="364"/>
      <c r="K51" s="364"/>
      <c r="L51" s="364"/>
      <c r="M51" s="364"/>
      <c r="N51" s="364"/>
      <c r="O51" s="364"/>
      <c r="P51" s="364"/>
      <c r="Q51" s="364"/>
      <c r="R51" s="364"/>
      <c r="S51" s="364"/>
      <c r="T51" s="19"/>
      <c r="U51" s="19"/>
      <c r="V51" s="19"/>
      <c r="W51" s="19"/>
      <c r="X51" s="19"/>
      <c r="Y51" s="19"/>
      <c r="Z51" s="19"/>
      <c r="AA51" s="19"/>
      <c r="AB51" s="27"/>
      <c r="AC51" s="367"/>
      <c r="AD51" s="367"/>
      <c r="AE51" s="367"/>
      <c r="AF51" s="182"/>
      <c r="AG51" s="424"/>
      <c r="AH51" s="424"/>
      <c r="AI51" s="334"/>
      <c r="AJ51" s="437"/>
      <c r="AK51" s="437"/>
      <c r="AL51" s="437"/>
      <c r="AM51" s="437"/>
      <c r="AN51" s="334"/>
      <c r="AO51" s="367"/>
      <c r="AP51" s="367"/>
      <c r="AQ51" s="367"/>
      <c r="AR51" s="367"/>
      <c r="AS51" s="367"/>
      <c r="AT51" s="367"/>
      <c r="AU51" s="367"/>
      <c r="AV51" s="367"/>
      <c r="AW51" s="334"/>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34"/>
      <c r="CF51" s="214">
        <v>42</v>
      </c>
      <c r="CG51" s="426">
        <f t="shared" si="19"/>
        <v>0</v>
      </c>
      <c r="CH51" s="426"/>
      <c r="CI51" s="426"/>
      <c r="CJ51" s="426"/>
      <c r="CK51" s="426"/>
      <c r="CL51" s="426"/>
      <c r="CM51" s="426"/>
      <c r="CN51" s="426"/>
      <c r="CO51" s="426"/>
      <c r="CP51" s="426"/>
      <c r="CQ51" s="426"/>
      <c r="CR51" s="426"/>
      <c r="CS51" s="426"/>
      <c r="CT51" s="426"/>
      <c r="CU51" s="426"/>
      <c r="CV51" s="426"/>
      <c r="CW51" s="426"/>
      <c r="CX51" s="426"/>
      <c r="CY51" s="215" t="str">
        <f>'Dropdown-Content (Hidden)'!G128</f>
        <v/>
      </c>
      <c r="CZ51" s="215" t="str">
        <f t="shared" si="20"/>
        <v/>
      </c>
      <c r="DA51" s="215" t="str">
        <f t="shared" si="21"/>
        <v/>
      </c>
      <c r="DB51" s="215" t="str">
        <f t="shared" si="22"/>
        <v/>
      </c>
      <c r="DC51" s="215" t="str">
        <f t="shared" si="23"/>
        <v/>
      </c>
      <c r="DD51" s="215" t="str">
        <f t="shared" si="24"/>
        <v/>
      </c>
      <c r="DE51" s="215" t="str">
        <f t="shared" si="25"/>
        <v/>
      </c>
      <c r="DF51" s="222">
        <f t="shared" si="26"/>
        <v>0</v>
      </c>
      <c r="DG51" s="207"/>
      <c r="DH51" s="222" t="str">
        <f>IF(DD51="x",'Data (Hidden)'!$C$61,"")</f>
        <v/>
      </c>
      <c r="DI51" s="222" t="str">
        <f>IF(DE51="x",'Data (Hidden)'!$C$65,"")</f>
        <v/>
      </c>
      <c r="DJ51" s="207"/>
      <c r="DK51" s="427">
        <f t="shared" si="9"/>
        <v>0</v>
      </c>
      <c r="DL51" s="427"/>
      <c r="DM51" s="427"/>
      <c r="DN51" s="208"/>
      <c r="DO51" s="228" t="str">
        <f t="shared" si="10"/>
        <v/>
      </c>
      <c r="DP51" s="228" t="str">
        <f t="shared" si="11"/>
        <v/>
      </c>
      <c r="DQ51" s="228" t="str">
        <f t="shared" si="12"/>
        <v/>
      </c>
      <c r="DR51" s="228" t="str">
        <f t="shared" si="13"/>
        <v/>
      </c>
      <c r="DS51" s="228" t="str">
        <f t="shared" si="14"/>
        <v/>
      </c>
      <c r="DT51" s="228" t="str">
        <f t="shared" si="15"/>
        <v/>
      </c>
      <c r="DU51" s="228" t="str">
        <f t="shared" si="16"/>
        <v/>
      </c>
      <c r="DV51" s="228" t="str">
        <f t="shared" si="17"/>
        <v/>
      </c>
      <c r="DW51" s="229" t="str">
        <f t="shared" si="18"/>
        <v/>
      </c>
      <c r="DX51" s="206"/>
    </row>
    <row r="52" spans="1:128" ht="23.25" hidden="1" x14ac:dyDescent="0.25">
      <c r="A52" s="45">
        <v>43</v>
      </c>
      <c r="B52" s="364"/>
      <c r="C52" s="364"/>
      <c r="D52" s="364"/>
      <c r="E52" s="364"/>
      <c r="F52" s="364"/>
      <c r="G52" s="364"/>
      <c r="H52" s="364"/>
      <c r="I52" s="364"/>
      <c r="J52" s="364"/>
      <c r="K52" s="364"/>
      <c r="L52" s="364"/>
      <c r="M52" s="364"/>
      <c r="N52" s="364"/>
      <c r="O52" s="364"/>
      <c r="P52" s="364"/>
      <c r="Q52" s="364"/>
      <c r="R52" s="364"/>
      <c r="S52" s="364"/>
      <c r="T52" s="19"/>
      <c r="U52" s="19"/>
      <c r="V52" s="19"/>
      <c r="W52" s="19"/>
      <c r="X52" s="19"/>
      <c r="Y52" s="19"/>
      <c r="Z52" s="19"/>
      <c r="AA52" s="19"/>
      <c r="AB52" s="27"/>
      <c r="AC52" s="367"/>
      <c r="AD52" s="367"/>
      <c r="AE52" s="367"/>
      <c r="AF52" s="182"/>
      <c r="AG52" s="424"/>
      <c r="AH52" s="424"/>
      <c r="AI52" s="334"/>
      <c r="AJ52" s="437"/>
      <c r="AK52" s="437"/>
      <c r="AL52" s="437"/>
      <c r="AM52" s="437"/>
      <c r="AN52" s="334"/>
      <c r="AO52" s="367"/>
      <c r="AP52" s="367"/>
      <c r="AQ52" s="367"/>
      <c r="AR52" s="367"/>
      <c r="AS52" s="367"/>
      <c r="AT52" s="367"/>
      <c r="AU52" s="367"/>
      <c r="AV52" s="367"/>
      <c r="AW52" s="334"/>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34"/>
      <c r="CF52" s="214">
        <v>43</v>
      </c>
      <c r="CG52" s="426">
        <f t="shared" si="19"/>
        <v>0</v>
      </c>
      <c r="CH52" s="426"/>
      <c r="CI52" s="426"/>
      <c r="CJ52" s="426"/>
      <c r="CK52" s="426"/>
      <c r="CL52" s="426"/>
      <c r="CM52" s="426"/>
      <c r="CN52" s="426"/>
      <c r="CO52" s="426"/>
      <c r="CP52" s="426"/>
      <c r="CQ52" s="426"/>
      <c r="CR52" s="426"/>
      <c r="CS52" s="426"/>
      <c r="CT52" s="426"/>
      <c r="CU52" s="426"/>
      <c r="CV52" s="426"/>
      <c r="CW52" s="426"/>
      <c r="CX52" s="426"/>
      <c r="CY52" s="215" t="str">
        <f>'Dropdown-Content (Hidden)'!G129</f>
        <v/>
      </c>
      <c r="CZ52" s="215" t="str">
        <f t="shared" si="20"/>
        <v/>
      </c>
      <c r="DA52" s="215" t="str">
        <f t="shared" si="21"/>
        <v/>
      </c>
      <c r="DB52" s="215" t="str">
        <f t="shared" si="22"/>
        <v/>
      </c>
      <c r="DC52" s="215" t="str">
        <f t="shared" si="23"/>
        <v/>
      </c>
      <c r="DD52" s="215" t="str">
        <f t="shared" si="24"/>
        <v/>
      </c>
      <c r="DE52" s="215" t="str">
        <f t="shared" si="25"/>
        <v/>
      </c>
      <c r="DF52" s="222">
        <f t="shared" si="26"/>
        <v>0</v>
      </c>
      <c r="DG52" s="207"/>
      <c r="DH52" s="222" t="str">
        <f>IF(DD52="x",'Data (Hidden)'!$C$61,"")</f>
        <v/>
      </c>
      <c r="DI52" s="222" t="str">
        <f>IF(DE52="x",'Data (Hidden)'!$C$65,"")</f>
        <v/>
      </c>
      <c r="DJ52" s="207"/>
      <c r="DK52" s="427">
        <f t="shared" si="9"/>
        <v>0</v>
      </c>
      <c r="DL52" s="427"/>
      <c r="DM52" s="427"/>
      <c r="DN52" s="208"/>
      <c r="DO52" s="228" t="str">
        <f t="shared" si="10"/>
        <v/>
      </c>
      <c r="DP52" s="228" t="str">
        <f t="shared" si="11"/>
        <v/>
      </c>
      <c r="DQ52" s="228" t="str">
        <f t="shared" si="12"/>
        <v/>
      </c>
      <c r="DR52" s="228" t="str">
        <f t="shared" si="13"/>
        <v/>
      </c>
      <c r="DS52" s="228" t="str">
        <f t="shared" si="14"/>
        <v/>
      </c>
      <c r="DT52" s="228" t="str">
        <f t="shared" si="15"/>
        <v/>
      </c>
      <c r="DU52" s="228" t="str">
        <f t="shared" si="16"/>
        <v/>
      </c>
      <c r="DV52" s="228" t="str">
        <f t="shared" si="17"/>
        <v/>
      </c>
      <c r="DW52" s="229" t="str">
        <f t="shared" si="18"/>
        <v/>
      </c>
      <c r="DX52" s="206"/>
    </row>
    <row r="53" spans="1:128" ht="23.25" hidden="1" x14ac:dyDescent="0.25">
      <c r="A53" s="45">
        <v>44</v>
      </c>
      <c r="B53" s="364"/>
      <c r="C53" s="364"/>
      <c r="D53" s="364"/>
      <c r="E53" s="364"/>
      <c r="F53" s="364"/>
      <c r="G53" s="364"/>
      <c r="H53" s="364"/>
      <c r="I53" s="364"/>
      <c r="J53" s="364"/>
      <c r="K53" s="364"/>
      <c r="L53" s="364"/>
      <c r="M53" s="364"/>
      <c r="N53" s="364"/>
      <c r="O53" s="364"/>
      <c r="P53" s="364"/>
      <c r="Q53" s="364"/>
      <c r="R53" s="364"/>
      <c r="S53" s="364"/>
      <c r="T53" s="19"/>
      <c r="U53" s="19"/>
      <c r="V53" s="19"/>
      <c r="W53" s="19"/>
      <c r="X53" s="19"/>
      <c r="Y53" s="19"/>
      <c r="Z53" s="19"/>
      <c r="AA53" s="19"/>
      <c r="AB53" s="27"/>
      <c r="AC53" s="367"/>
      <c r="AD53" s="367"/>
      <c r="AE53" s="367"/>
      <c r="AF53" s="182"/>
      <c r="AG53" s="424"/>
      <c r="AH53" s="424"/>
      <c r="AI53" s="334"/>
      <c r="AJ53" s="437"/>
      <c r="AK53" s="437"/>
      <c r="AL53" s="437"/>
      <c r="AM53" s="437"/>
      <c r="AN53" s="334"/>
      <c r="AO53" s="367"/>
      <c r="AP53" s="367"/>
      <c r="AQ53" s="367"/>
      <c r="AR53" s="367"/>
      <c r="AS53" s="367"/>
      <c r="AT53" s="367"/>
      <c r="AU53" s="367"/>
      <c r="AV53" s="367"/>
      <c r="AW53" s="334"/>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34"/>
      <c r="CF53" s="214">
        <v>44</v>
      </c>
      <c r="CG53" s="426">
        <f t="shared" si="19"/>
        <v>0</v>
      </c>
      <c r="CH53" s="426"/>
      <c r="CI53" s="426"/>
      <c r="CJ53" s="426"/>
      <c r="CK53" s="426"/>
      <c r="CL53" s="426"/>
      <c r="CM53" s="426"/>
      <c r="CN53" s="426"/>
      <c r="CO53" s="426"/>
      <c r="CP53" s="426"/>
      <c r="CQ53" s="426"/>
      <c r="CR53" s="426"/>
      <c r="CS53" s="426"/>
      <c r="CT53" s="426"/>
      <c r="CU53" s="426"/>
      <c r="CV53" s="426"/>
      <c r="CW53" s="426"/>
      <c r="CX53" s="426"/>
      <c r="CY53" s="215" t="str">
        <f>'Dropdown-Content (Hidden)'!G130</f>
        <v/>
      </c>
      <c r="CZ53" s="215" t="str">
        <f t="shared" si="20"/>
        <v/>
      </c>
      <c r="DA53" s="215" t="str">
        <f t="shared" si="21"/>
        <v/>
      </c>
      <c r="DB53" s="215" t="str">
        <f t="shared" si="22"/>
        <v/>
      </c>
      <c r="DC53" s="215" t="str">
        <f t="shared" si="23"/>
        <v/>
      </c>
      <c r="DD53" s="215" t="str">
        <f t="shared" si="24"/>
        <v/>
      </c>
      <c r="DE53" s="215" t="str">
        <f t="shared" si="25"/>
        <v/>
      </c>
      <c r="DF53" s="222">
        <f t="shared" si="26"/>
        <v>0</v>
      </c>
      <c r="DG53" s="207"/>
      <c r="DH53" s="222" t="str">
        <f>IF(DD53="x",'Data (Hidden)'!$C$61,"")</f>
        <v/>
      </c>
      <c r="DI53" s="222" t="str">
        <f>IF(DE53="x",'Data (Hidden)'!$C$65,"")</f>
        <v/>
      </c>
      <c r="DJ53" s="207"/>
      <c r="DK53" s="427">
        <f t="shared" si="9"/>
        <v>0</v>
      </c>
      <c r="DL53" s="427"/>
      <c r="DM53" s="427"/>
      <c r="DN53" s="208"/>
      <c r="DO53" s="228" t="str">
        <f t="shared" si="10"/>
        <v/>
      </c>
      <c r="DP53" s="228" t="str">
        <f t="shared" si="11"/>
        <v/>
      </c>
      <c r="DQ53" s="228" t="str">
        <f t="shared" si="12"/>
        <v/>
      </c>
      <c r="DR53" s="228" t="str">
        <f t="shared" si="13"/>
        <v/>
      </c>
      <c r="DS53" s="228" t="str">
        <f t="shared" si="14"/>
        <v/>
      </c>
      <c r="DT53" s="228" t="str">
        <f t="shared" si="15"/>
        <v/>
      </c>
      <c r="DU53" s="228" t="str">
        <f t="shared" si="16"/>
        <v/>
      </c>
      <c r="DV53" s="228" t="str">
        <f t="shared" si="17"/>
        <v/>
      </c>
      <c r="DW53" s="229" t="str">
        <f t="shared" si="18"/>
        <v/>
      </c>
      <c r="DX53" s="206"/>
    </row>
    <row r="54" spans="1:128" ht="23.25" hidden="1" x14ac:dyDescent="0.25">
      <c r="A54" s="45">
        <v>45</v>
      </c>
      <c r="B54" s="364"/>
      <c r="C54" s="364"/>
      <c r="D54" s="364"/>
      <c r="E54" s="364"/>
      <c r="F54" s="364"/>
      <c r="G54" s="364"/>
      <c r="H54" s="364"/>
      <c r="I54" s="364"/>
      <c r="J54" s="364"/>
      <c r="K54" s="364"/>
      <c r="L54" s="364"/>
      <c r="M54" s="364"/>
      <c r="N54" s="364"/>
      <c r="O54" s="364"/>
      <c r="P54" s="364"/>
      <c r="Q54" s="364"/>
      <c r="R54" s="364"/>
      <c r="S54" s="364"/>
      <c r="T54" s="19"/>
      <c r="U54" s="19"/>
      <c r="V54" s="19"/>
      <c r="W54" s="19"/>
      <c r="X54" s="19"/>
      <c r="Y54" s="19"/>
      <c r="Z54" s="19"/>
      <c r="AA54" s="19"/>
      <c r="AB54" s="27"/>
      <c r="AC54" s="367"/>
      <c r="AD54" s="367"/>
      <c r="AE54" s="367"/>
      <c r="AF54" s="182"/>
      <c r="AG54" s="424"/>
      <c r="AH54" s="424"/>
      <c r="AI54" s="334"/>
      <c r="AJ54" s="437"/>
      <c r="AK54" s="437"/>
      <c r="AL54" s="437"/>
      <c r="AM54" s="437"/>
      <c r="AN54" s="334"/>
      <c r="AO54" s="367"/>
      <c r="AP54" s="367"/>
      <c r="AQ54" s="367"/>
      <c r="AR54" s="367"/>
      <c r="AS54" s="367"/>
      <c r="AT54" s="367"/>
      <c r="AU54" s="367"/>
      <c r="AV54" s="367"/>
      <c r="AW54" s="334"/>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34"/>
      <c r="CF54" s="214">
        <v>45</v>
      </c>
      <c r="CG54" s="426">
        <f t="shared" si="19"/>
        <v>0</v>
      </c>
      <c r="CH54" s="426"/>
      <c r="CI54" s="426"/>
      <c r="CJ54" s="426"/>
      <c r="CK54" s="426"/>
      <c r="CL54" s="426"/>
      <c r="CM54" s="426"/>
      <c r="CN54" s="426"/>
      <c r="CO54" s="426"/>
      <c r="CP54" s="426"/>
      <c r="CQ54" s="426"/>
      <c r="CR54" s="426"/>
      <c r="CS54" s="426"/>
      <c r="CT54" s="426"/>
      <c r="CU54" s="426"/>
      <c r="CV54" s="426"/>
      <c r="CW54" s="426"/>
      <c r="CX54" s="426"/>
      <c r="CY54" s="215" t="str">
        <f>'Dropdown-Content (Hidden)'!G131</f>
        <v/>
      </c>
      <c r="CZ54" s="215" t="str">
        <f t="shared" si="20"/>
        <v/>
      </c>
      <c r="DA54" s="215" t="str">
        <f t="shared" si="21"/>
        <v/>
      </c>
      <c r="DB54" s="215" t="str">
        <f t="shared" si="22"/>
        <v/>
      </c>
      <c r="DC54" s="215" t="str">
        <f t="shared" si="23"/>
        <v/>
      </c>
      <c r="DD54" s="215" t="str">
        <f t="shared" si="24"/>
        <v/>
      </c>
      <c r="DE54" s="215" t="str">
        <f t="shared" si="25"/>
        <v/>
      </c>
      <c r="DF54" s="222">
        <f t="shared" si="26"/>
        <v>0</v>
      </c>
      <c r="DG54" s="207"/>
      <c r="DH54" s="222" t="str">
        <f>IF(DD54="x",'Data (Hidden)'!$C$61,"")</f>
        <v/>
      </c>
      <c r="DI54" s="222" t="str">
        <f>IF(DE54="x",'Data (Hidden)'!$C$65,"")</f>
        <v/>
      </c>
      <c r="DJ54" s="207"/>
      <c r="DK54" s="427">
        <f t="shared" si="9"/>
        <v>0</v>
      </c>
      <c r="DL54" s="427"/>
      <c r="DM54" s="427"/>
      <c r="DN54" s="208"/>
      <c r="DO54" s="228" t="str">
        <f t="shared" si="10"/>
        <v/>
      </c>
      <c r="DP54" s="228" t="str">
        <f t="shared" si="11"/>
        <v/>
      </c>
      <c r="DQ54" s="228" t="str">
        <f t="shared" si="12"/>
        <v/>
      </c>
      <c r="DR54" s="228" t="str">
        <f t="shared" si="13"/>
        <v/>
      </c>
      <c r="DS54" s="228" t="str">
        <f t="shared" si="14"/>
        <v/>
      </c>
      <c r="DT54" s="228" t="str">
        <f t="shared" si="15"/>
        <v/>
      </c>
      <c r="DU54" s="228" t="str">
        <f t="shared" si="16"/>
        <v/>
      </c>
      <c r="DV54" s="228" t="str">
        <f t="shared" si="17"/>
        <v/>
      </c>
      <c r="DW54" s="229" t="str">
        <f t="shared" si="18"/>
        <v/>
      </c>
      <c r="DX54" s="206"/>
    </row>
    <row r="55" spans="1:128" ht="23.25" hidden="1" x14ac:dyDescent="0.25">
      <c r="A55" s="45">
        <v>46</v>
      </c>
      <c r="B55" s="364"/>
      <c r="C55" s="364"/>
      <c r="D55" s="364"/>
      <c r="E55" s="364"/>
      <c r="F55" s="364"/>
      <c r="G55" s="364"/>
      <c r="H55" s="364"/>
      <c r="I55" s="364"/>
      <c r="J55" s="364"/>
      <c r="K55" s="364"/>
      <c r="L55" s="364"/>
      <c r="M55" s="364"/>
      <c r="N55" s="364"/>
      <c r="O55" s="364"/>
      <c r="P55" s="364"/>
      <c r="Q55" s="364"/>
      <c r="R55" s="364"/>
      <c r="S55" s="364"/>
      <c r="T55" s="19"/>
      <c r="U55" s="19"/>
      <c r="V55" s="19"/>
      <c r="W55" s="19"/>
      <c r="X55" s="19"/>
      <c r="Y55" s="19"/>
      <c r="Z55" s="19"/>
      <c r="AA55" s="19"/>
      <c r="AB55" s="27"/>
      <c r="AC55" s="367"/>
      <c r="AD55" s="367"/>
      <c r="AE55" s="367"/>
      <c r="AF55" s="182"/>
      <c r="AG55" s="424"/>
      <c r="AH55" s="424"/>
      <c r="AI55" s="334"/>
      <c r="AJ55" s="437"/>
      <c r="AK55" s="437"/>
      <c r="AL55" s="437"/>
      <c r="AM55" s="437"/>
      <c r="AN55" s="334"/>
      <c r="AO55" s="367"/>
      <c r="AP55" s="367"/>
      <c r="AQ55" s="367"/>
      <c r="AR55" s="367"/>
      <c r="AS55" s="367"/>
      <c r="AT55" s="367"/>
      <c r="AU55" s="367"/>
      <c r="AV55" s="367"/>
      <c r="AW55" s="334"/>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34"/>
      <c r="CF55" s="214">
        <v>46</v>
      </c>
      <c r="CG55" s="426">
        <f t="shared" si="19"/>
        <v>0</v>
      </c>
      <c r="CH55" s="426"/>
      <c r="CI55" s="426"/>
      <c r="CJ55" s="426"/>
      <c r="CK55" s="426"/>
      <c r="CL55" s="426"/>
      <c r="CM55" s="426"/>
      <c r="CN55" s="426"/>
      <c r="CO55" s="426"/>
      <c r="CP55" s="426"/>
      <c r="CQ55" s="426"/>
      <c r="CR55" s="426"/>
      <c r="CS55" s="426"/>
      <c r="CT55" s="426"/>
      <c r="CU55" s="426"/>
      <c r="CV55" s="426"/>
      <c r="CW55" s="426"/>
      <c r="CX55" s="426"/>
      <c r="CY55" s="215" t="str">
        <f>'Dropdown-Content (Hidden)'!G132</f>
        <v/>
      </c>
      <c r="CZ55" s="215" t="str">
        <f t="shared" si="20"/>
        <v/>
      </c>
      <c r="DA55" s="215" t="str">
        <f t="shared" si="21"/>
        <v/>
      </c>
      <c r="DB55" s="215" t="str">
        <f t="shared" si="22"/>
        <v/>
      </c>
      <c r="DC55" s="215" t="str">
        <f t="shared" si="23"/>
        <v/>
      </c>
      <c r="DD55" s="215" t="str">
        <f t="shared" si="24"/>
        <v/>
      </c>
      <c r="DE55" s="215" t="str">
        <f t="shared" si="25"/>
        <v/>
      </c>
      <c r="DF55" s="222">
        <f t="shared" si="26"/>
        <v>0</v>
      </c>
      <c r="DG55" s="207"/>
      <c r="DH55" s="222" t="str">
        <f>IF(DD55="x",'Data (Hidden)'!$C$61,"")</f>
        <v/>
      </c>
      <c r="DI55" s="222" t="str">
        <f>IF(DE55="x",'Data (Hidden)'!$C$65,"")</f>
        <v/>
      </c>
      <c r="DJ55" s="207"/>
      <c r="DK55" s="427">
        <f t="shared" si="9"/>
        <v>0</v>
      </c>
      <c r="DL55" s="427"/>
      <c r="DM55" s="427"/>
      <c r="DN55" s="208"/>
      <c r="DO55" s="228" t="str">
        <f t="shared" si="10"/>
        <v/>
      </c>
      <c r="DP55" s="228" t="str">
        <f t="shared" si="11"/>
        <v/>
      </c>
      <c r="DQ55" s="228" t="str">
        <f t="shared" si="12"/>
        <v/>
      </c>
      <c r="DR55" s="228" t="str">
        <f t="shared" si="13"/>
        <v/>
      </c>
      <c r="DS55" s="228" t="str">
        <f t="shared" si="14"/>
        <v/>
      </c>
      <c r="DT55" s="228" t="str">
        <f t="shared" si="15"/>
        <v/>
      </c>
      <c r="DU55" s="228" t="str">
        <f t="shared" si="16"/>
        <v/>
      </c>
      <c r="DV55" s="228" t="str">
        <f t="shared" si="17"/>
        <v/>
      </c>
      <c r="DW55" s="229" t="str">
        <f t="shared" si="18"/>
        <v/>
      </c>
      <c r="DX55" s="206"/>
    </row>
    <row r="56" spans="1:128" ht="23.25" hidden="1" x14ac:dyDescent="0.25">
      <c r="A56" s="45">
        <v>47</v>
      </c>
      <c r="B56" s="364"/>
      <c r="C56" s="364"/>
      <c r="D56" s="364"/>
      <c r="E56" s="364"/>
      <c r="F56" s="364"/>
      <c r="G56" s="364"/>
      <c r="H56" s="364"/>
      <c r="I56" s="364"/>
      <c r="J56" s="364"/>
      <c r="K56" s="364"/>
      <c r="L56" s="364"/>
      <c r="M56" s="364"/>
      <c r="N56" s="364"/>
      <c r="O56" s="364"/>
      <c r="P56" s="364"/>
      <c r="Q56" s="364"/>
      <c r="R56" s="364"/>
      <c r="S56" s="364"/>
      <c r="T56" s="19"/>
      <c r="U56" s="19"/>
      <c r="V56" s="19"/>
      <c r="W56" s="19"/>
      <c r="X56" s="19"/>
      <c r="Y56" s="19"/>
      <c r="Z56" s="19"/>
      <c r="AA56" s="19"/>
      <c r="AB56" s="27"/>
      <c r="AC56" s="367"/>
      <c r="AD56" s="367"/>
      <c r="AE56" s="367"/>
      <c r="AF56" s="182"/>
      <c r="AG56" s="424"/>
      <c r="AH56" s="424"/>
      <c r="AI56" s="334"/>
      <c r="AJ56" s="437"/>
      <c r="AK56" s="437"/>
      <c r="AL56" s="437"/>
      <c r="AM56" s="437"/>
      <c r="AN56" s="334"/>
      <c r="AO56" s="367"/>
      <c r="AP56" s="367"/>
      <c r="AQ56" s="367"/>
      <c r="AR56" s="367"/>
      <c r="AS56" s="367"/>
      <c r="AT56" s="367"/>
      <c r="AU56" s="367"/>
      <c r="AV56" s="367"/>
      <c r="AW56" s="334"/>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34"/>
      <c r="CF56" s="214">
        <v>47</v>
      </c>
      <c r="CG56" s="426">
        <f t="shared" si="19"/>
        <v>0</v>
      </c>
      <c r="CH56" s="426"/>
      <c r="CI56" s="426"/>
      <c r="CJ56" s="426"/>
      <c r="CK56" s="426"/>
      <c r="CL56" s="426"/>
      <c r="CM56" s="426"/>
      <c r="CN56" s="426"/>
      <c r="CO56" s="426"/>
      <c r="CP56" s="426"/>
      <c r="CQ56" s="426"/>
      <c r="CR56" s="426"/>
      <c r="CS56" s="426"/>
      <c r="CT56" s="426"/>
      <c r="CU56" s="426"/>
      <c r="CV56" s="426"/>
      <c r="CW56" s="426"/>
      <c r="CX56" s="426"/>
      <c r="CY56" s="215" t="str">
        <f>'Dropdown-Content (Hidden)'!G133</f>
        <v/>
      </c>
      <c r="CZ56" s="215" t="str">
        <f t="shared" si="20"/>
        <v/>
      </c>
      <c r="DA56" s="215" t="str">
        <f t="shared" si="21"/>
        <v/>
      </c>
      <c r="DB56" s="215" t="str">
        <f t="shared" si="22"/>
        <v/>
      </c>
      <c r="DC56" s="215" t="str">
        <f t="shared" si="23"/>
        <v/>
      </c>
      <c r="DD56" s="215" t="str">
        <f t="shared" si="24"/>
        <v/>
      </c>
      <c r="DE56" s="215" t="str">
        <f t="shared" si="25"/>
        <v/>
      </c>
      <c r="DF56" s="222">
        <f t="shared" si="26"/>
        <v>0</v>
      </c>
      <c r="DG56" s="207"/>
      <c r="DH56" s="222" t="str">
        <f>IF(DD56="x",'Data (Hidden)'!$C$61,"")</f>
        <v/>
      </c>
      <c r="DI56" s="222" t="str">
        <f>IF(DE56="x",'Data (Hidden)'!$C$65,"")</f>
        <v/>
      </c>
      <c r="DJ56" s="207"/>
      <c r="DK56" s="427">
        <f t="shared" si="9"/>
        <v>0</v>
      </c>
      <c r="DL56" s="427"/>
      <c r="DM56" s="427"/>
      <c r="DN56" s="208"/>
      <c r="DO56" s="228" t="str">
        <f t="shared" si="10"/>
        <v/>
      </c>
      <c r="DP56" s="228" t="str">
        <f t="shared" si="11"/>
        <v/>
      </c>
      <c r="DQ56" s="228" t="str">
        <f t="shared" si="12"/>
        <v/>
      </c>
      <c r="DR56" s="228" t="str">
        <f t="shared" si="13"/>
        <v/>
      </c>
      <c r="DS56" s="228" t="str">
        <f t="shared" si="14"/>
        <v/>
      </c>
      <c r="DT56" s="228" t="str">
        <f t="shared" si="15"/>
        <v/>
      </c>
      <c r="DU56" s="228" t="str">
        <f t="shared" si="16"/>
        <v/>
      </c>
      <c r="DV56" s="228" t="str">
        <f t="shared" si="17"/>
        <v/>
      </c>
      <c r="DW56" s="229" t="str">
        <f t="shared" si="18"/>
        <v/>
      </c>
      <c r="DX56" s="206"/>
    </row>
    <row r="57" spans="1:128" ht="23.25" hidden="1" x14ac:dyDescent="0.25">
      <c r="A57" s="45">
        <v>48</v>
      </c>
      <c r="B57" s="364"/>
      <c r="C57" s="364"/>
      <c r="D57" s="364"/>
      <c r="E57" s="364"/>
      <c r="F57" s="364"/>
      <c r="G57" s="364"/>
      <c r="H57" s="364"/>
      <c r="I57" s="364"/>
      <c r="J57" s="364"/>
      <c r="K57" s="364"/>
      <c r="L57" s="364"/>
      <c r="M57" s="364"/>
      <c r="N57" s="364"/>
      <c r="O57" s="364"/>
      <c r="P57" s="364"/>
      <c r="Q57" s="364"/>
      <c r="R57" s="364"/>
      <c r="S57" s="364"/>
      <c r="T57" s="19"/>
      <c r="U57" s="19"/>
      <c r="V57" s="19"/>
      <c r="W57" s="19"/>
      <c r="X57" s="19"/>
      <c r="Y57" s="19"/>
      <c r="Z57" s="19"/>
      <c r="AA57" s="19"/>
      <c r="AB57" s="27"/>
      <c r="AC57" s="367"/>
      <c r="AD57" s="367"/>
      <c r="AE57" s="367"/>
      <c r="AF57" s="182"/>
      <c r="AG57" s="424"/>
      <c r="AH57" s="424"/>
      <c r="AI57" s="334"/>
      <c r="AJ57" s="437"/>
      <c r="AK57" s="437"/>
      <c r="AL57" s="437"/>
      <c r="AM57" s="437"/>
      <c r="AN57" s="334"/>
      <c r="AO57" s="367"/>
      <c r="AP57" s="367"/>
      <c r="AQ57" s="367"/>
      <c r="AR57" s="367"/>
      <c r="AS57" s="367"/>
      <c r="AT57" s="367"/>
      <c r="AU57" s="367"/>
      <c r="AV57" s="367"/>
      <c r="AW57" s="334"/>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34"/>
      <c r="CF57" s="214">
        <v>48</v>
      </c>
      <c r="CG57" s="426">
        <f t="shared" si="19"/>
        <v>0</v>
      </c>
      <c r="CH57" s="426"/>
      <c r="CI57" s="426"/>
      <c r="CJ57" s="426"/>
      <c r="CK57" s="426"/>
      <c r="CL57" s="426"/>
      <c r="CM57" s="426"/>
      <c r="CN57" s="426"/>
      <c r="CO57" s="426"/>
      <c r="CP57" s="426"/>
      <c r="CQ57" s="426"/>
      <c r="CR57" s="426"/>
      <c r="CS57" s="426"/>
      <c r="CT57" s="426"/>
      <c r="CU57" s="426"/>
      <c r="CV57" s="426"/>
      <c r="CW57" s="426"/>
      <c r="CX57" s="426"/>
      <c r="CY57" s="215" t="str">
        <f>'Dropdown-Content (Hidden)'!G134</f>
        <v/>
      </c>
      <c r="CZ57" s="215" t="str">
        <f t="shared" si="20"/>
        <v/>
      </c>
      <c r="DA57" s="215" t="str">
        <f t="shared" si="21"/>
        <v/>
      </c>
      <c r="DB57" s="215" t="str">
        <f t="shared" si="22"/>
        <v/>
      </c>
      <c r="DC57" s="215" t="str">
        <f t="shared" si="23"/>
        <v/>
      </c>
      <c r="DD57" s="215" t="str">
        <f t="shared" si="24"/>
        <v/>
      </c>
      <c r="DE57" s="215" t="str">
        <f t="shared" si="25"/>
        <v/>
      </c>
      <c r="DF57" s="222">
        <f t="shared" si="26"/>
        <v>0</v>
      </c>
      <c r="DG57" s="207"/>
      <c r="DH57" s="222" t="str">
        <f>IF(DD57="x",'Data (Hidden)'!$C$61,"")</f>
        <v/>
      </c>
      <c r="DI57" s="222" t="str">
        <f>IF(DE57="x",'Data (Hidden)'!$C$65,"")</f>
        <v/>
      </c>
      <c r="DJ57" s="207"/>
      <c r="DK57" s="427">
        <f t="shared" si="9"/>
        <v>0</v>
      </c>
      <c r="DL57" s="427"/>
      <c r="DM57" s="427"/>
      <c r="DN57" s="208"/>
      <c r="DO57" s="228" t="str">
        <f t="shared" si="10"/>
        <v/>
      </c>
      <c r="DP57" s="228" t="str">
        <f t="shared" si="11"/>
        <v/>
      </c>
      <c r="DQ57" s="228" t="str">
        <f t="shared" si="12"/>
        <v/>
      </c>
      <c r="DR57" s="228" t="str">
        <f t="shared" si="13"/>
        <v/>
      </c>
      <c r="DS57" s="228" t="str">
        <f t="shared" si="14"/>
        <v/>
      </c>
      <c r="DT57" s="228" t="str">
        <f t="shared" si="15"/>
        <v/>
      </c>
      <c r="DU57" s="228" t="str">
        <f t="shared" si="16"/>
        <v/>
      </c>
      <c r="DV57" s="228" t="str">
        <f t="shared" si="17"/>
        <v/>
      </c>
      <c r="DW57" s="229" t="str">
        <f t="shared" si="18"/>
        <v/>
      </c>
      <c r="DX57" s="206"/>
    </row>
    <row r="58" spans="1:128" ht="23.25" hidden="1" x14ac:dyDescent="0.25">
      <c r="A58" s="45">
        <v>49</v>
      </c>
      <c r="B58" s="364"/>
      <c r="C58" s="364"/>
      <c r="D58" s="364"/>
      <c r="E58" s="364"/>
      <c r="F58" s="364"/>
      <c r="G58" s="364"/>
      <c r="H58" s="364"/>
      <c r="I58" s="364"/>
      <c r="J58" s="364"/>
      <c r="K58" s="364"/>
      <c r="L58" s="364"/>
      <c r="M58" s="364"/>
      <c r="N58" s="364"/>
      <c r="O58" s="364"/>
      <c r="P58" s="364"/>
      <c r="Q58" s="364"/>
      <c r="R58" s="364"/>
      <c r="S58" s="364"/>
      <c r="T58" s="19"/>
      <c r="U58" s="19"/>
      <c r="V58" s="19"/>
      <c r="W58" s="19"/>
      <c r="X58" s="19"/>
      <c r="Y58" s="19"/>
      <c r="Z58" s="19"/>
      <c r="AA58" s="19"/>
      <c r="AB58" s="27"/>
      <c r="AC58" s="367"/>
      <c r="AD58" s="367"/>
      <c r="AE58" s="367"/>
      <c r="AF58" s="182"/>
      <c r="AG58" s="424"/>
      <c r="AH58" s="424"/>
      <c r="AI58" s="334"/>
      <c r="AJ58" s="437"/>
      <c r="AK58" s="437"/>
      <c r="AL58" s="437"/>
      <c r="AM58" s="437"/>
      <c r="AN58" s="334"/>
      <c r="AO58" s="367"/>
      <c r="AP58" s="367"/>
      <c r="AQ58" s="367"/>
      <c r="AR58" s="367"/>
      <c r="AS58" s="367"/>
      <c r="AT58" s="367"/>
      <c r="AU58" s="367"/>
      <c r="AV58" s="367"/>
      <c r="AW58" s="334"/>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34"/>
      <c r="CF58" s="214">
        <v>49</v>
      </c>
      <c r="CG58" s="426">
        <f t="shared" si="19"/>
        <v>0</v>
      </c>
      <c r="CH58" s="426"/>
      <c r="CI58" s="426"/>
      <c r="CJ58" s="426"/>
      <c r="CK58" s="426"/>
      <c r="CL58" s="426"/>
      <c r="CM58" s="426"/>
      <c r="CN58" s="426"/>
      <c r="CO58" s="426"/>
      <c r="CP58" s="426"/>
      <c r="CQ58" s="426"/>
      <c r="CR58" s="426"/>
      <c r="CS58" s="426"/>
      <c r="CT58" s="426"/>
      <c r="CU58" s="426"/>
      <c r="CV58" s="426"/>
      <c r="CW58" s="426"/>
      <c r="CX58" s="426"/>
      <c r="CY58" s="215" t="str">
        <f>'Dropdown-Content (Hidden)'!G135</f>
        <v/>
      </c>
      <c r="CZ58" s="215" t="str">
        <f t="shared" si="20"/>
        <v/>
      </c>
      <c r="DA58" s="215" t="str">
        <f t="shared" si="21"/>
        <v/>
      </c>
      <c r="DB58" s="215" t="str">
        <f t="shared" si="22"/>
        <v/>
      </c>
      <c r="DC58" s="215" t="str">
        <f t="shared" si="23"/>
        <v/>
      </c>
      <c r="DD58" s="215" t="str">
        <f t="shared" si="24"/>
        <v/>
      </c>
      <c r="DE58" s="215" t="str">
        <f t="shared" si="25"/>
        <v/>
      </c>
      <c r="DF58" s="222">
        <f t="shared" si="26"/>
        <v>0</v>
      </c>
      <c r="DG58" s="207"/>
      <c r="DH58" s="222" t="str">
        <f>IF(DD58="x",'Data (Hidden)'!$C$61,"")</f>
        <v/>
      </c>
      <c r="DI58" s="222" t="str">
        <f>IF(DE58="x",'Data (Hidden)'!$C$65,"")</f>
        <v/>
      </c>
      <c r="DJ58" s="207"/>
      <c r="DK58" s="427">
        <f t="shared" si="9"/>
        <v>0</v>
      </c>
      <c r="DL58" s="427"/>
      <c r="DM58" s="427"/>
      <c r="DN58" s="208"/>
      <c r="DO58" s="228" t="str">
        <f t="shared" si="10"/>
        <v/>
      </c>
      <c r="DP58" s="228" t="str">
        <f t="shared" si="11"/>
        <v/>
      </c>
      <c r="DQ58" s="228" t="str">
        <f t="shared" si="12"/>
        <v/>
      </c>
      <c r="DR58" s="228" t="str">
        <f t="shared" si="13"/>
        <v/>
      </c>
      <c r="DS58" s="228" t="str">
        <f t="shared" si="14"/>
        <v/>
      </c>
      <c r="DT58" s="228" t="str">
        <f t="shared" si="15"/>
        <v/>
      </c>
      <c r="DU58" s="228" t="str">
        <f t="shared" si="16"/>
        <v/>
      </c>
      <c r="DV58" s="228" t="str">
        <f t="shared" si="17"/>
        <v/>
      </c>
      <c r="DW58" s="229" t="str">
        <f t="shared" si="18"/>
        <v/>
      </c>
      <c r="DX58" s="206"/>
    </row>
    <row r="59" spans="1:128" ht="23.25" hidden="1" x14ac:dyDescent="0.25">
      <c r="A59" s="45">
        <v>50</v>
      </c>
      <c r="B59" s="364"/>
      <c r="C59" s="364"/>
      <c r="D59" s="364"/>
      <c r="E59" s="364"/>
      <c r="F59" s="364"/>
      <c r="G59" s="364"/>
      <c r="H59" s="364"/>
      <c r="I59" s="364"/>
      <c r="J59" s="364"/>
      <c r="K59" s="364"/>
      <c r="L59" s="364"/>
      <c r="M59" s="364"/>
      <c r="N59" s="364"/>
      <c r="O59" s="364"/>
      <c r="P59" s="364"/>
      <c r="Q59" s="364"/>
      <c r="R59" s="364"/>
      <c r="S59" s="364"/>
      <c r="T59" s="19"/>
      <c r="U59" s="19"/>
      <c r="V59" s="19"/>
      <c r="W59" s="19"/>
      <c r="X59" s="19"/>
      <c r="Y59" s="19"/>
      <c r="Z59" s="19"/>
      <c r="AA59" s="19"/>
      <c r="AB59" s="27"/>
      <c r="AC59" s="367"/>
      <c r="AD59" s="367"/>
      <c r="AE59" s="367"/>
      <c r="AF59" s="182"/>
      <c r="AG59" s="424"/>
      <c r="AH59" s="424"/>
      <c r="AI59" s="334"/>
      <c r="AJ59" s="437"/>
      <c r="AK59" s="437"/>
      <c r="AL59" s="437"/>
      <c r="AM59" s="437"/>
      <c r="AN59" s="334"/>
      <c r="AO59" s="367"/>
      <c r="AP59" s="367"/>
      <c r="AQ59" s="367"/>
      <c r="AR59" s="367"/>
      <c r="AS59" s="367"/>
      <c r="AT59" s="367"/>
      <c r="AU59" s="367"/>
      <c r="AV59" s="367"/>
      <c r="AW59" s="334"/>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34"/>
      <c r="CF59" s="214">
        <v>50</v>
      </c>
      <c r="CG59" s="426">
        <f t="shared" si="19"/>
        <v>0</v>
      </c>
      <c r="CH59" s="426"/>
      <c r="CI59" s="426"/>
      <c r="CJ59" s="426"/>
      <c r="CK59" s="426"/>
      <c r="CL59" s="426"/>
      <c r="CM59" s="426"/>
      <c r="CN59" s="426"/>
      <c r="CO59" s="426"/>
      <c r="CP59" s="426"/>
      <c r="CQ59" s="426"/>
      <c r="CR59" s="426"/>
      <c r="CS59" s="426"/>
      <c r="CT59" s="426"/>
      <c r="CU59" s="426"/>
      <c r="CV59" s="426"/>
      <c r="CW59" s="426"/>
      <c r="CX59" s="426"/>
      <c r="CY59" s="215" t="str">
        <f>'Dropdown-Content (Hidden)'!G136</f>
        <v/>
      </c>
      <c r="CZ59" s="215" t="str">
        <f t="shared" si="20"/>
        <v/>
      </c>
      <c r="DA59" s="215" t="str">
        <f t="shared" si="21"/>
        <v/>
      </c>
      <c r="DB59" s="215" t="str">
        <f t="shared" si="22"/>
        <v/>
      </c>
      <c r="DC59" s="215" t="str">
        <f t="shared" si="23"/>
        <v/>
      </c>
      <c r="DD59" s="215" t="str">
        <f t="shared" si="24"/>
        <v/>
      </c>
      <c r="DE59" s="215" t="str">
        <f t="shared" si="25"/>
        <v/>
      </c>
      <c r="DF59" s="222">
        <f t="shared" si="26"/>
        <v>0</v>
      </c>
      <c r="DG59" s="207"/>
      <c r="DH59" s="222" t="str">
        <f>IF(DD59="x",'Data (Hidden)'!$C$61,"")</f>
        <v/>
      </c>
      <c r="DI59" s="222" t="str">
        <f>IF(DE59="x",'Data (Hidden)'!$C$65,"")</f>
        <v/>
      </c>
      <c r="DJ59" s="207"/>
      <c r="DK59" s="427">
        <f t="shared" si="9"/>
        <v>0</v>
      </c>
      <c r="DL59" s="427"/>
      <c r="DM59" s="427"/>
      <c r="DN59" s="208"/>
      <c r="DO59" s="228" t="str">
        <f t="shared" si="10"/>
        <v/>
      </c>
      <c r="DP59" s="228" t="str">
        <f t="shared" si="11"/>
        <v/>
      </c>
      <c r="DQ59" s="228" t="str">
        <f t="shared" si="12"/>
        <v/>
      </c>
      <c r="DR59" s="228" t="str">
        <f t="shared" si="13"/>
        <v/>
      </c>
      <c r="DS59" s="228" t="str">
        <f t="shared" si="14"/>
        <v/>
      </c>
      <c r="DT59" s="228" t="str">
        <f t="shared" si="15"/>
        <v/>
      </c>
      <c r="DU59" s="228" t="str">
        <f t="shared" si="16"/>
        <v/>
      </c>
      <c r="DV59" s="228" t="str">
        <f t="shared" si="17"/>
        <v/>
      </c>
      <c r="DW59" s="229" t="str">
        <f t="shared" si="18"/>
        <v/>
      </c>
      <c r="DX59" s="206"/>
    </row>
    <row r="60" spans="1:128" x14ac:dyDescent="0.2">
      <c r="A60" s="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13"/>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334"/>
      <c r="BV60" s="334"/>
      <c r="BW60" s="334"/>
      <c r="BX60" s="334"/>
      <c r="BY60" s="334"/>
      <c r="BZ60" s="334"/>
      <c r="CA60" s="334"/>
      <c r="CB60" s="334"/>
      <c r="CF60" s="204"/>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6"/>
      <c r="DS60" s="206"/>
      <c r="DT60" s="206"/>
      <c r="DU60" s="206"/>
      <c r="DV60" s="206"/>
      <c r="DW60" s="206"/>
      <c r="DX60" s="206"/>
    </row>
    <row r="61" spans="1:128" x14ac:dyDescent="0.2">
      <c r="A61" s="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13"/>
      <c r="AK61" s="13"/>
      <c r="AL61" s="13"/>
      <c r="AM61" s="13"/>
      <c r="AN61" s="142"/>
      <c r="AO61" s="14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334"/>
      <c r="BV61" s="334"/>
      <c r="BW61" s="334"/>
      <c r="BX61" s="334"/>
      <c r="BY61" s="334"/>
      <c r="BZ61" s="334"/>
      <c r="CA61" s="334"/>
      <c r="CB61" s="334"/>
      <c r="CF61" s="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01"/>
      <c r="DS61" s="206"/>
      <c r="DT61" s="206"/>
      <c r="DU61" s="206"/>
      <c r="DV61" s="206"/>
      <c r="DW61" s="206"/>
      <c r="DX61" s="206"/>
    </row>
    <row r="62" spans="1:128" ht="15.75" thickBot="1" x14ac:dyDescent="0.25">
      <c r="A62" s="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13"/>
      <c r="AK62" s="13"/>
      <c r="AL62" s="13"/>
      <c r="AM62" s="13"/>
      <c r="AN62" s="142"/>
      <c r="AO62" s="142"/>
      <c r="AP62" s="168"/>
      <c r="CF62" s="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01"/>
      <c r="DS62" s="201"/>
      <c r="DT62" s="201"/>
      <c r="DU62" s="201"/>
      <c r="DV62" s="201"/>
      <c r="DW62" s="201"/>
      <c r="DX62" s="201"/>
    </row>
    <row r="63" spans="1:128" ht="21" x14ac:dyDescent="0.35">
      <c r="A63" s="7"/>
      <c r="B63" s="18" t="s">
        <v>60</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406" t="s">
        <v>268</v>
      </c>
      <c r="AP63" s="168"/>
      <c r="CF63" s="7"/>
      <c r="CG63" s="18" t="s">
        <v>553</v>
      </c>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201"/>
      <c r="DL63" s="201"/>
      <c r="DM63" s="201"/>
      <c r="DN63" s="201"/>
      <c r="DO63" s="201"/>
      <c r="DP63" s="201"/>
      <c r="DQ63" s="201"/>
      <c r="DR63" s="201"/>
      <c r="DS63" s="201"/>
      <c r="DT63" s="201"/>
      <c r="DU63" s="201"/>
      <c r="DV63" s="201"/>
      <c r="DW63" s="201"/>
      <c r="DX63" s="201"/>
    </row>
    <row r="64" spans="1:128" x14ac:dyDescent="0.2">
      <c r="A64" s="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168"/>
      <c r="AC64" s="168"/>
      <c r="AD64" s="168"/>
      <c r="AE64" s="13"/>
      <c r="AF64" s="13"/>
      <c r="AG64" s="13"/>
      <c r="AH64" s="13"/>
      <c r="AI64" s="13"/>
      <c r="AJ64" s="13"/>
      <c r="AK64" s="13"/>
      <c r="AL64" s="410" t="s">
        <v>362</v>
      </c>
      <c r="AM64" s="410"/>
      <c r="AN64" s="129"/>
      <c r="AO64" s="407"/>
      <c r="AP64" s="168"/>
      <c r="CF64" s="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01"/>
      <c r="DH64" s="244"/>
      <c r="DI64" s="244"/>
      <c r="DJ64" s="244"/>
      <c r="DK64" s="201"/>
      <c r="DL64" s="201"/>
      <c r="DM64" s="201"/>
      <c r="DN64" s="201"/>
      <c r="DO64" s="201"/>
      <c r="DP64" s="201"/>
      <c r="DQ64" s="201"/>
      <c r="DR64" s="201"/>
      <c r="DS64" s="201"/>
      <c r="DT64" s="201"/>
      <c r="DU64" s="201"/>
      <c r="DV64" s="201"/>
      <c r="DW64" s="201"/>
      <c r="DX64" s="201"/>
    </row>
    <row r="65" spans="1:128" ht="70.5" customHeight="1" x14ac:dyDescent="0.25">
      <c r="A65" s="7"/>
      <c r="B65" s="82" t="s">
        <v>260</v>
      </c>
      <c r="C65" s="81"/>
      <c r="D65" s="81"/>
      <c r="E65" s="81"/>
      <c r="F65" s="81"/>
      <c r="G65" s="81"/>
      <c r="H65" s="81"/>
      <c r="I65" s="81"/>
      <c r="J65" s="81"/>
      <c r="K65" s="81"/>
      <c r="L65" s="81"/>
      <c r="M65" s="81"/>
      <c r="N65" s="81"/>
      <c r="O65" s="81"/>
      <c r="P65" s="81"/>
      <c r="Q65" s="81"/>
      <c r="R65" s="81"/>
      <c r="S65" s="81"/>
      <c r="T65" s="81"/>
      <c r="U65" s="81"/>
      <c r="V65" s="81"/>
      <c r="W65" s="81"/>
      <c r="X65" s="13"/>
      <c r="Y65" s="13"/>
      <c r="Z65" s="13"/>
      <c r="AA65" s="13"/>
      <c r="AB65" s="143"/>
      <c r="AC65" s="423" t="s">
        <v>401</v>
      </c>
      <c r="AD65" s="423"/>
      <c r="AE65" s="143"/>
      <c r="AF65" s="389" t="s">
        <v>65</v>
      </c>
      <c r="AG65" s="389"/>
      <c r="AH65" s="389"/>
      <c r="AI65" s="389"/>
      <c r="AJ65" s="389"/>
      <c r="AK65" s="32"/>
      <c r="AL65" s="410"/>
      <c r="AM65" s="410"/>
      <c r="AN65" s="129"/>
      <c r="AO65" s="407"/>
      <c r="AP65" s="168"/>
      <c r="CF65" s="7"/>
      <c r="CG65" s="82"/>
      <c r="CH65" s="81"/>
      <c r="CI65" s="81"/>
      <c r="CJ65" s="81"/>
      <c r="CK65" s="81"/>
      <c r="CL65" s="81"/>
      <c r="CM65" s="81"/>
      <c r="CN65" s="81"/>
      <c r="CO65" s="81"/>
      <c r="CP65" s="81"/>
      <c r="CQ65" s="81"/>
      <c r="CR65" s="81"/>
      <c r="CS65" s="81"/>
      <c r="CT65" s="81"/>
      <c r="CU65" s="81"/>
      <c r="CV65" s="81"/>
      <c r="CW65" s="81"/>
      <c r="CX65" s="81"/>
      <c r="CY65" s="81"/>
      <c r="CZ65" s="81"/>
      <c r="DA65" s="81"/>
      <c r="DB65" s="81"/>
      <c r="DC65" s="201"/>
      <c r="DD65" s="201"/>
      <c r="DE65" s="201"/>
      <c r="DF65" s="201"/>
      <c r="DG65" s="143"/>
      <c r="DH65" s="143"/>
      <c r="DI65" s="143"/>
      <c r="DJ65" s="143"/>
      <c r="DK65" s="201"/>
      <c r="DL65" s="201"/>
      <c r="DM65" s="201"/>
      <c r="DN65" s="201"/>
      <c r="DO65" s="201"/>
      <c r="DP65" s="201"/>
      <c r="DQ65" s="201"/>
      <c r="DR65" s="201"/>
      <c r="DS65" s="201"/>
      <c r="DT65" s="201"/>
      <c r="DU65" s="201"/>
      <c r="DV65" s="201"/>
      <c r="DW65" s="201"/>
      <c r="DX65" s="201"/>
    </row>
    <row r="66" spans="1:128" ht="51.75" customHeight="1" x14ac:dyDescent="0.25">
      <c r="A66" s="7" t="s">
        <v>62</v>
      </c>
      <c r="B66" s="33" t="s">
        <v>61</v>
      </c>
      <c r="C66" s="27"/>
      <c r="D66" s="27"/>
      <c r="E66" s="27"/>
      <c r="F66" s="27"/>
      <c r="G66" s="27"/>
      <c r="H66" s="27"/>
      <c r="I66" s="27"/>
      <c r="J66" s="27"/>
      <c r="K66" s="27"/>
      <c r="L66" s="27"/>
      <c r="M66" s="27"/>
      <c r="N66" s="27"/>
      <c r="O66" s="27"/>
      <c r="P66" s="27"/>
      <c r="Q66" s="27"/>
      <c r="R66" s="27"/>
      <c r="S66" s="27"/>
      <c r="T66" s="389" t="s">
        <v>225</v>
      </c>
      <c r="U66" s="389"/>
      <c r="V66" s="389"/>
      <c r="W66" s="389"/>
      <c r="X66" s="389" t="s">
        <v>940</v>
      </c>
      <c r="Y66" s="390"/>
      <c r="Z66" s="390"/>
      <c r="AA66" s="390"/>
      <c r="AB66" s="148"/>
      <c r="AC66" s="149" t="s">
        <v>402</v>
      </c>
      <c r="AD66" s="149" t="s">
        <v>403</v>
      </c>
      <c r="AE66" s="148"/>
      <c r="AF66" s="34" t="s">
        <v>63</v>
      </c>
      <c r="AG66" s="34"/>
      <c r="AH66" s="34"/>
      <c r="AI66" s="34" t="s">
        <v>64</v>
      </c>
      <c r="AJ66" s="34"/>
      <c r="AK66" s="34"/>
      <c r="AL66" s="410"/>
      <c r="AM66" s="410"/>
      <c r="AN66" s="129"/>
      <c r="AO66" s="408"/>
      <c r="AP66" s="168"/>
      <c r="CF66" s="7" t="s">
        <v>62</v>
      </c>
      <c r="CG66" s="33" t="s">
        <v>61</v>
      </c>
      <c r="CH66" s="27"/>
      <c r="CI66" s="27"/>
      <c r="CJ66" s="27"/>
      <c r="CK66" s="27"/>
      <c r="CL66" s="27"/>
      <c r="CM66" s="27"/>
      <c r="CN66" s="27"/>
      <c r="CO66" s="27"/>
      <c r="CP66" s="27"/>
      <c r="CQ66" s="27"/>
      <c r="CR66" s="27"/>
      <c r="CS66" s="27"/>
      <c r="CT66" s="27"/>
      <c r="CU66" s="27"/>
      <c r="CV66" s="27"/>
      <c r="CW66" s="27"/>
      <c r="CX66" s="27"/>
      <c r="CY66" s="389" t="s">
        <v>113</v>
      </c>
      <c r="CZ66" s="389"/>
      <c r="DA66" s="389"/>
      <c r="DB66" s="389"/>
      <c r="DC66" s="389" t="s">
        <v>552</v>
      </c>
      <c r="DD66" s="390"/>
      <c r="DE66" s="390"/>
      <c r="DF66" s="390"/>
      <c r="DG66" s="148"/>
      <c r="DH66" s="148"/>
      <c r="DI66" s="148"/>
      <c r="DJ66" s="148"/>
      <c r="DK66" s="389" t="s">
        <v>523</v>
      </c>
      <c r="DL66" s="390"/>
      <c r="DM66" s="390"/>
      <c r="DN66" s="390"/>
      <c r="DO66" s="201"/>
      <c r="DP66" s="201"/>
      <c r="DQ66" s="201"/>
      <c r="DR66" s="201"/>
      <c r="DS66" s="201"/>
      <c r="DT66" s="201"/>
      <c r="DU66" s="201"/>
      <c r="DV66" s="201"/>
      <c r="DW66" s="201"/>
      <c r="DX66" s="201"/>
    </row>
    <row r="67" spans="1:128" ht="25.5" customHeight="1" x14ac:dyDescent="0.25">
      <c r="A67" s="45">
        <v>1</v>
      </c>
      <c r="B67" s="359" t="str">
        <f t="shared" ref="B67:B98" si="27">IF(B10&lt;&gt;0,B10,"")</f>
        <v/>
      </c>
      <c r="C67" s="359"/>
      <c r="D67" s="359"/>
      <c r="E67" s="359"/>
      <c r="F67" s="359"/>
      <c r="G67" s="359"/>
      <c r="H67" s="359"/>
      <c r="I67" s="359"/>
      <c r="J67" s="359"/>
      <c r="K67" s="359"/>
      <c r="L67" s="359"/>
      <c r="M67" s="359"/>
      <c r="N67" s="359"/>
      <c r="O67" s="359"/>
      <c r="P67" s="359"/>
      <c r="Q67" s="359"/>
      <c r="R67" s="359"/>
      <c r="S67" s="359"/>
      <c r="T67" s="388" t="str">
        <f>IF(B67="","",'1) Company information'!$E$16)</f>
        <v/>
      </c>
      <c r="U67" s="388"/>
      <c r="V67" s="388"/>
      <c r="W67" s="399"/>
      <c r="X67" s="413"/>
      <c r="Y67" s="413"/>
      <c r="Z67" s="413"/>
      <c r="AA67" s="413"/>
      <c r="AB67" s="27"/>
      <c r="AC67" s="19"/>
      <c r="AD67" s="19"/>
      <c r="AE67" s="27"/>
      <c r="AF67" s="386"/>
      <c r="AG67" s="386"/>
      <c r="AH67" s="27"/>
      <c r="AI67" s="386"/>
      <c r="AJ67" s="386"/>
      <c r="AK67" s="27"/>
      <c r="AL67" s="409" t="str">
        <f t="shared" ref="AL67:AL98" si="28">IF(SUM(AF67:AJ67)=0,"",SUM(AF67:AJ67))</f>
        <v/>
      </c>
      <c r="AM67" s="409"/>
      <c r="AN67" s="129"/>
      <c r="AO67" s="19"/>
      <c r="AP67" s="168"/>
      <c r="CF67" s="45">
        <v>1</v>
      </c>
      <c r="CG67" s="359" t="str">
        <f t="shared" ref="CG67:CG98" si="29">IF(CG10&lt;&gt;0,CG10,"")</f>
        <v/>
      </c>
      <c r="CH67" s="359"/>
      <c r="CI67" s="359"/>
      <c r="CJ67" s="359"/>
      <c r="CK67" s="359"/>
      <c r="CL67" s="359"/>
      <c r="CM67" s="359"/>
      <c r="CN67" s="359"/>
      <c r="CO67" s="359"/>
      <c r="CP67" s="359"/>
      <c r="CQ67" s="359"/>
      <c r="CR67" s="359"/>
      <c r="CS67" s="359"/>
      <c r="CT67" s="359"/>
      <c r="CU67" s="359"/>
      <c r="CV67" s="359"/>
      <c r="CW67" s="359"/>
      <c r="CX67" s="359"/>
      <c r="CY67" s="388" t="str">
        <f>IF(CG67="","",'1) Company information'!$E$16)</f>
        <v/>
      </c>
      <c r="CZ67" s="388"/>
      <c r="DA67" s="388"/>
      <c r="DB67" s="399"/>
      <c r="DC67" s="413">
        <f t="shared" ref="DC67:DC98" si="30">X67*DK10</f>
        <v>0</v>
      </c>
      <c r="DD67" s="413"/>
      <c r="DE67" s="413"/>
      <c r="DF67" s="413"/>
      <c r="DG67" s="27"/>
      <c r="DH67" s="27"/>
      <c r="DI67" s="27"/>
      <c r="DJ67" s="27"/>
      <c r="DK67" s="198" t="str">
        <f>DW10</f>
        <v/>
      </c>
      <c r="DL67" s="198"/>
      <c r="DM67" s="198"/>
      <c r="DN67" s="198"/>
      <c r="DO67" s="198"/>
      <c r="DP67" s="198"/>
      <c r="DQ67" s="198"/>
      <c r="DR67" s="201"/>
      <c r="DS67" s="201"/>
      <c r="DT67" s="201"/>
      <c r="DU67" s="201"/>
      <c r="DV67" s="201"/>
      <c r="DW67" s="201"/>
      <c r="DX67" s="201"/>
    </row>
    <row r="68" spans="1:128" ht="23.25" customHeight="1" x14ac:dyDescent="0.25">
      <c r="A68" s="45">
        <v>2</v>
      </c>
      <c r="B68" s="359" t="str">
        <f t="shared" si="27"/>
        <v/>
      </c>
      <c r="C68" s="359"/>
      <c r="D68" s="359"/>
      <c r="E68" s="359"/>
      <c r="F68" s="359"/>
      <c r="G68" s="359"/>
      <c r="H68" s="359"/>
      <c r="I68" s="359"/>
      <c r="J68" s="359"/>
      <c r="K68" s="359"/>
      <c r="L68" s="359"/>
      <c r="M68" s="359"/>
      <c r="N68" s="359"/>
      <c r="O68" s="359"/>
      <c r="P68" s="359"/>
      <c r="Q68" s="359"/>
      <c r="R68" s="359"/>
      <c r="S68" s="359"/>
      <c r="T68" s="388" t="str">
        <f>IF(B68="","",'1) Company information'!$E$16)</f>
        <v/>
      </c>
      <c r="U68" s="388"/>
      <c r="V68" s="388"/>
      <c r="W68" s="399"/>
      <c r="X68" s="413"/>
      <c r="Y68" s="413"/>
      <c r="Z68" s="413"/>
      <c r="AA68" s="413"/>
      <c r="AB68" s="27"/>
      <c r="AC68" s="19"/>
      <c r="AD68" s="19"/>
      <c r="AE68" s="27"/>
      <c r="AF68" s="386"/>
      <c r="AG68" s="386"/>
      <c r="AH68" s="27"/>
      <c r="AI68" s="386"/>
      <c r="AJ68" s="386"/>
      <c r="AK68" s="27"/>
      <c r="AL68" s="409" t="str">
        <f t="shared" si="28"/>
        <v/>
      </c>
      <c r="AM68" s="409"/>
      <c r="AN68" s="129"/>
      <c r="AO68" s="19"/>
      <c r="AP68" s="168"/>
      <c r="CF68" s="45">
        <v>2</v>
      </c>
      <c r="CG68" s="359" t="str">
        <f t="shared" si="29"/>
        <v/>
      </c>
      <c r="CH68" s="359"/>
      <c r="CI68" s="359"/>
      <c r="CJ68" s="359"/>
      <c r="CK68" s="359"/>
      <c r="CL68" s="359"/>
      <c r="CM68" s="359"/>
      <c r="CN68" s="359"/>
      <c r="CO68" s="359"/>
      <c r="CP68" s="359"/>
      <c r="CQ68" s="359"/>
      <c r="CR68" s="359"/>
      <c r="CS68" s="359"/>
      <c r="CT68" s="359"/>
      <c r="CU68" s="359"/>
      <c r="CV68" s="359"/>
      <c r="CW68" s="359"/>
      <c r="CX68" s="359"/>
      <c r="CY68" s="388" t="str">
        <f>IF(CG68="","",'1) Company information'!$E$16)</f>
        <v/>
      </c>
      <c r="CZ68" s="388"/>
      <c r="DA68" s="388"/>
      <c r="DB68" s="399"/>
      <c r="DC68" s="413">
        <f t="shared" si="30"/>
        <v>0</v>
      </c>
      <c r="DD68" s="413"/>
      <c r="DE68" s="413"/>
      <c r="DF68" s="413"/>
      <c r="DG68" s="27"/>
      <c r="DH68" s="27"/>
      <c r="DI68" s="27"/>
      <c r="DJ68" s="27"/>
      <c r="DK68" s="198" t="str">
        <f t="shared" ref="DK68:DK116" si="31">DW11</f>
        <v/>
      </c>
      <c r="DL68" s="198"/>
      <c r="DM68" s="198"/>
      <c r="DN68" s="198"/>
      <c r="DO68" s="198"/>
      <c r="DP68" s="198"/>
      <c r="DQ68" s="198"/>
      <c r="DR68" s="201"/>
      <c r="DS68" s="201"/>
      <c r="DT68" s="201"/>
      <c r="DU68" s="201"/>
      <c r="DV68" s="201"/>
      <c r="DW68" s="201"/>
      <c r="DX68" s="201"/>
    </row>
    <row r="69" spans="1:128" ht="23.25" x14ac:dyDescent="0.25">
      <c r="A69" s="45">
        <v>3</v>
      </c>
      <c r="B69" s="359" t="str">
        <f t="shared" si="27"/>
        <v/>
      </c>
      <c r="C69" s="359"/>
      <c r="D69" s="359"/>
      <c r="E69" s="359"/>
      <c r="F69" s="359"/>
      <c r="G69" s="359"/>
      <c r="H69" s="359"/>
      <c r="I69" s="359"/>
      <c r="J69" s="359"/>
      <c r="K69" s="359"/>
      <c r="L69" s="359"/>
      <c r="M69" s="359"/>
      <c r="N69" s="359"/>
      <c r="O69" s="359"/>
      <c r="P69" s="359"/>
      <c r="Q69" s="359"/>
      <c r="R69" s="359"/>
      <c r="S69" s="359"/>
      <c r="T69" s="388" t="str">
        <f>IF(B69="","",'1) Company information'!$E$16)</f>
        <v/>
      </c>
      <c r="U69" s="388"/>
      <c r="V69" s="388"/>
      <c r="W69" s="399"/>
      <c r="X69" s="413"/>
      <c r="Y69" s="413"/>
      <c r="Z69" s="413"/>
      <c r="AA69" s="413"/>
      <c r="AB69" s="27"/>
      <c r="AC69" s="19"/>
      <c r="AD69" s="19"/>
      <c r="AE69" s="27"/>
      <c r="AF69" s="386"/>
      <c r="AG69" s="386"/>
      <c r="AH69" s="27"/>
      <c r="AI69" s="386"/>
      <c r="AJ69" s="386"/>
      <c r="AK69" s="27"/>
      <c r="AL69" s="409" t="str">
        <f t="shared" si="28"/>
        <v/>
      </c>
      <c r="AM69" s="409"/>
      <c r="AN69" s="129"/>
      <c r="AO69" s="19"/>
      <c r="AP69" s="168"/>
      <c r="CF69" s="45">
        <v>3</v>
      </c>
      <c r="CG69" s="359" t="str">
        <f t="shared" si="29"/>
        <v/>
      </c>
      <c r="CH69" s="359"/>
      <c r="CI69" s="359"/>
      <c r="CJ69" s="359"/>
      <c r="CK69" s="359"/>
      <c r="CL69" s="359"/>
      <c r="CM69" s="359"/>
      <c r="CN69" s="359"/>
      <c r="CO69" s="359"/>
      <c r="CP69" s="359"/>
      <c r="CQ69" s="359"/>
      <c r="CR69" s="359"/>
      <c r="CS69" s="359"/>
      <c r="CT69" s="359"/>
      <c r="CU69" s="359"/>
      <c r="CV69" s="359"/>
      <c r="CW69" s="359"/>
      <c r="CX69" s="359"/>
      <c r="CY69" s="388" t="str">
        <f>IF(CG69="","",'1) Company information'!$E$16)</f>
        <v/>
      </c>
      <c r="CZ69" s="388"/>
      <c r="DA69" s="388"/>
      <c r="DB69" s="399"/>
      <c r="DC69" s="413">
        <f t="shared" si="30"/>
        <v>0</v>
      </c>
      <c r="DD69" s="413"/>
      <c r="DE69" s="413"/>
      <c r="DF69" s="413"/>
      <c r="DG69" s="27"/>
      <c r="DH69" s="27"/>
      <c r="DI69" s="27"/>
      <c r="DJ69" s="27"/>
      <c r="DK69" s="198" t="str">
        <f t="shared" si="31"/>
        <v/>
      </c>
      <c r="DL69" s="198"/>
      <c r="DM69" s="198"/>
      <c r="DN69" s="198"/>
      <c r="DO69" s="198"/>
      <c r="DP69" s="198"/>
      <c r="DQ69" s="198"/>
      <c r="DR69" s="201"/>
      <c r="DS69" s="201"/>
      <c r="DT69" s="201"/>
      <c r="DU69" s="201"/>
      <c r="DV69" s="201"/>
      <c r="DW69" s="201"/>
      <c r="DX69" s="201"/>
    </row>
    <row r="70" spans="1:128" ht="23.25" x14ac:dyDescent="0.25">
      <c r="A70" s="45">
        <v>4</v>
      </c>
      <c r="B70" s="359" t="str">
        <f t="shared" si="27"/>
        <v/>
      </c>
      <c r="C70" s="359"/>
      <c r="D70" s="359"/>
      <c r="E70" s="359"/>
      <c r="F70" s="359"/>
      <c r="G70" s="359"/>
      <c r="H70" s="359"/>
      <c r="I70" s="359"/>
      <c r="J70" s="359"/>
      <c r="K70" s="359"/>
      <c r="L70" s="359"/>
      <c r="M70" s="359"/>
      <c r="N70" s="359"/>
      <c r="O70" s="359"/>
      <c r="P70" s="359"/>
      <c r="Q70" s="359"/>
      <c r="R70" s="359"/>
      <c r="S70" s="359"/>
      <c r="T70" s="388" t="str">
        <f>IF(B70="","",'1) Company information'!$E$16)</f>
        <v/>
      </c>
      <c r="U70" s="388"/>
      <c r="V70" s="388"/>
      <c r="W70" s="399"/>
      <c r="X70" s="413"/>
      <c r="Y70" s="413"/>
      <c r="Z70" s="413"/>
      <c r="AA70" s="413"/>
      <c r="AB70" s="27"/>
      <c r="AC70" s="19"/>
      <c r="AD70" s="19"/>
      <c r="AE70" s="27"/>
      <c r="AF70" s="386"/>
      <c r="AG70" s="386"/>
      <c r="AH70" s="27"/>
      <c r="AI70" s="386"/>
      <c r="AJ70" s="386"/>
      <c r="AK70" s="27"/>
      <c r="AL70" s="409" t="str">
        <f t="shared" si="28"/>
        <v/>
      </c>
      <c r="AM70" s="409"/>
      <c r="AN70" s="129"/>
      <c r="AO70" s="19"/>
      <c r="AP70" s="168"/>
      <c r="CF70" s="45">
        <v>4</v>
      </c>
      <c r="CG70" s="359" t="str">
        <f t="shared" si="29"/>
        <v/>
      </c>
      <c r="CH70" s="359"/>
      <c r="CI70" s="359"/>
      <c r="CJ70" s="359"/>
      <c r="CK70" s="359"/>
      <c r="CL70" s="359"/>
      <c r="CM70" s="359"/>
      <c r="CN70" s="359"/>
      <c r="CO70" s="359"/>
      <c r="CP70" s="359"/>
      <c r="CQ70" s="359"/>
      <c r="CR70" s="359"/>
      <c r="CS70" s="359"/>
      <c r="CT70" s="359"/>
      <c r="CU70" s="359"/>
      <c r="CV70" s="359"/>
      <c r="CW70" s="359"/>
      <c r="CX70" s="359"/>
      <c r="CY70" s="388" t="str">
        <f>IF(CG70="","",'1) Company information'!$E$16)</f>
        <v/>
      </c>
      <c r="CZ70" s="388"/>
      <c r="DA70" s="388"/>
      <c r="DB70" s="399"/>
      <c r="DC70" s="413">
        <f t="shared" si="30"/>
        <v>0</v>
      </c>
      <c r="DD70" s="413"/>
      <c r="DE70" s="413"/>
      <c r="DF70" s="413"/>
      <c r="DG70" s="27"/>
      <c r="DH70" s="27"/>
      <c r="DI70" s="27"/>
      <c r="DJ70" s="27"/>
      <c r="DK70" s="198" t="str">
        <f t="shared" si="31"/>
        <v/>
      </c>
      <c r="DL70" s="198"/>
      <c r="DM70" s="198"/>
      <c r="DN70" s="198"/>
      <c r="DO70" s="198"/>
      <c r="DP70" s="198"/>
      <c r="DQ70" s="198"/>
      <c r="DR70" s="201"/>
      <c r="DS70" s="201"/>
      <c r="DT70" s="201"/>
      <c r="DU70" s="201"/>
      <c r="DV70" s="201"/>
      <c r="DW70" s="201"/>
      <c r="DX70" s="201"/>
    </row>
    <row r="71" spans="1:128" ht="23.25" x14ac:dyDescent="0.25">
      <c r="A71" s="45">
        <v>5</v>
      </c>
      <c r="B71" s="359" t="str">
        <f t="shared" si="27"/>
        <v/>
      </c>
      <c r="C71" s="359"/>
      <c r="D71" s="359"/>
      <c r="E71" s="359"/>
      <c r="F71" s="359"/>
      <c r="G71" s="359"/>
      <c r="H71" s="359"/>
      <c r="I71" s="359"/>
      <c r="J71" s="359"/>
      <c r="K71" s="359"/>
      <c r="L71" s="359"/>
      <c r="M71" s="359"/>
      <c r="N71" s="359"/>
      <c r="O71" s="359"/>
      <c r="P71" s="359"/>
      <c r="Q71" s="359"/>
      <c r="R71" s="359"/>
      <c r="S71" s="359"/>
      <c r="T71" s="388" t="str">
        <f>IF(B71="","",'1) Company information'!$E$16)</f>
        <v/>
      </c>
      <c r="U71" s="388"/>
      <c r="V71" s="388"/>
      <c r="W71" s="399"/>
      <c r="X71" s="413"/>
      <c r="Y71" s="413"/>
      <c r="Z71" s="413"/>
      <c r="AA71" s="413"/>
      <c r="AB71" s="27"/>
      <c r="AC71" s="19"/>
      <c r="AD71" s="19"/>
      <c r="AE71" s="27"/>
      <c r="AF71" s="386"/>
      <c r="AG71" s="386"/>
      <c r="AH71" s="27"/>
      <c r="AI71" s="386"/>
      <c r="AJ71" s="386"/>
      <c r="AK71" s="27"/>
      <c r="AL71" s="409" t="str">
        <f t="shared" si="28"/>
        <v/>
      </c>
      <c r="AM71" s="409"/>
      <c r="AN71" s="129"/>
      <c r="AO71" s="19"/>
      <c r="AP71" s="168"/>
      <c r="CF71" s="45">
        <v>5</v>
      </c>
      <c r="CG71" s="359" t="str">
        <f t="shared" si="29"/>
        <v/>
      </c>
      <c r="CH71" s="359"/>
      <c r="CI71" s="359"/>
      <c r="CJ71" s="359"/>
      <c r="CK71" s="359"/>
      <c r="CL71" s="359"/>
      <c r="CM71" s="359"/>
      <c r="CN71" s="359"/>
      <c r="CO71" s="359"/>
      <c r="CP71" s="359"/>
      <c r="CQ71" s="359"/>
      <c r="CR71" s="359"/>
      <c r="CS71" s="359"/>
      <c r="CT71" s="359"/>
      <c r="CU71" s="359"/>
      <c r="CV71" s="359"/>
      <c r="CW71" s="359"/>
      <c r="CX71" s="359"/>
      <c r="CY71" s="388" t="str">
        <f>IF(CG71="","",'1) Company information'!$E$16)</f>
        <v/>
      </c>
      <c r="CZ71" s="388"/>
      <c r="DA71" s="388"/>
      <c r="DB71" s="399"/>
      <c r="DC71" s="413">
        <f t="shared" si="30"/>
        <v>0</v>
      </c>
      <c r="DD71" s="413"/>
      <c r="DE71" s="413"/>
      <c r="DF71" s="413"/>
      <c r="DG71" s="27"/>
      <c r="DH71" s="27"/>
      <c r="DI71" s="27"/>
      <c r="DJ71" s="27"/>
      <c r="DK71" s="198" t="str">
        <f t="shared" si="31"/>
        <v/>
      </c>
      <c r="DL71" s="198"/>
      <c r="DM71" s="198"/>
      <c r="DN71" s="198"/>
      <c r="DO71" s="198"/>
      <c r="DP71" s="198"/>
      <c r="DQ71" s="198"/>
      <c r="DR71" s="201"/>
      <c r="DS71" s="201"/>
      <c r="DT71" s="201"/>
      <c r="DU71" s="201"/>
      <c r="DV71" s="201"/>
      <c r="DW71" s="201"/>
      <c r="DX71" s="201"/>
    </row>
    <row r="72" spans="1:128" ht="23.25" x14ac:dyDescent="0.25">
      <c r="A72" s="45">
        <v>6</v>
      </c>
      <c r="B72" s="359" t="str">
        <f t="shared" si="27"/>
        <v/>
      </c>
      <c r="C72" s="359"/>
      <c r="D72" s="359"/>
      <c r="E72" s="359"/>
      <c r="F72" s="359"/>
      <c r="G72" s="359"/>
      <c r="H72" s="359"/>
      <c r="I72" s="359"/>
      <c r="J72" s="359"/>
      <c r="K72" s="359"/>
      <c r="L72" s="359"/>
      <c r="M72" s="359"/>
      <c r="N72" s="359"/>
      <c r="O72" s="359"/>
      <c r="P72" s="359"/>
      <c r="Q72" s="359"/>
      <c r="R72" s="359"/>
      <c r="S72" s="359"/>
      <c r="T72" s="388" t="str">
        <f>IF(B72="","",'1) Company information'!$E$16)</f>
        <v/>
      </c>
      <c r="U72" s="388"/>
      <c r="V72" s="388"/>
      <c r="W72" s="399"/>
      <c r="X72" s="413"/>
      <c r="Y72" s="413"/>
      <c r="Z72" s="413"/>
      <c r="AA72" s="413"/>
      <c r="AB72" s="27"/>
      <c r="AC72" s="19"/>
      <c r="AD72" s="19"/>
      <c r="AE72" s="27"/>
      <c r="AF72" s="386"/>
      <c r="AG72" s="386"/>
      <c r="AH72" s="27"/>
      <c r="AI72" s="386"/>
      <c r="AJ72" s="386"/>
      <c r="AK72" s="27"/>
      <c r="AL72" s="409" t="str">
        <f t="shared" si="28"/>
        <v/>
      </c>
      <c r="AM72" s="409"/>
      <c r="AN72" s="129"/>
      <c r="AO72" s="19"/>
      <c r="AP72" s="168"/>
      <c r="CF72" s="45">
        <v>6</v>
      </c>
      <c r="CG72" s="359" t="str">
        <f t="shared" si="29"/>
        <v/>
      </c>
      <c r="CH72" s="359"/>
      <c r="CI72" s="359"/>
      <c r="CJ72" s="359"/>
      <c r="CK72" s="359"/>
      <c r="CL72" s="359"/>
      <c r="CM72" s="359"/>
      <c r="CN72" s="359"/>
      <c r="CO72" s="359"/>
      <c r="CP72" s="359"/>
      <c r="CQ72" s="359"/>
      <c r="CR72" s="359"/>
      <c r="CS72" s="359"/>
      <c r="CT72" s="359"/>
      <c r="CU72" s="359"/>
      <c r="CV72" s="359"/>
      <c r="CW72" s="359"/>
      <c r="CX72" s="359"/>
      <c r="CY72" s="388" t="str">
        <f>IF(CG72="","",'1) Company information'!$E$16)</f>
        <v/>
      </c>
      <c r="CZ72" s="388"/>
      <c r="DA72" s="388"/>
      <c r="DB72" s="399"/>
      <c r="DC72" s="413">
        <f t="shared" si="30"/>
        <v>0</v>
      </c>
      <c r="DD72" s="413"/>
      <c r="DE72" s="413"/>
      <c r="DF72" s="413"/>
      <c r="DG72" s="27"/>
      <c r="DH72" s="27"/>
      <c r="DI72" s="27"/>
      <c r="DJ72" s="27"/>
      <c r="DK72" s="198" t="str">
        <f t="shared" si="31"/>
        <v/>
      </c>
      <c r="DL72" s="198"/>
      <c r="DM72" s="198"/>
      <c r="DN72" s="198"/>
      <c r="DO72" s="198"/>
      <c r="DP72" s="198"/>
      <c r="DQ72" s="198"/>
      <c r="DR72" s="201"/>
      <c r="DS72" s="201"/>
      <c r="DT72" s="201"/>
      <c r="DU72" s="201"/>
      <c r="DV72" s="201"/>
      <c r="DW72" s="201"/>
      <c r="DX72" s="201"/>
    </row>
    <row r="73" spans="1:128" ht="23.25" x14ac:dyDescent="0.25">
      <c r="A73" s="45">
        <v>7</v>
      </c>
      <c r="B73" s="359" t="str">
        <f t="shared" si="27"/>
        <v/>
      </c>
      <c r="C73" s="359"/>
      <c r="D73" s="359"/>
      <c r="E73" s="359"/>
      <c r="F73" s="359"/>
      <c r="G73" s="359"/>
      <c r="H73" s="359"/>
      <c r="I73" s="359"/>
      <c r="J73" s="359"/>
      <c r="K73" s="359"/>
      <c r="L73" s="359"/>
      <c r="M73" s="359"/>
      <c r="N73" s="359"/>
      <c r="O73" s="359"/>
      <c r="P73" s="359"/>
      <c r="Q73" s="359"/>
      <c r="R73" s="359"/>
      <c r="S73" s="359"/>
      <c r="T73" s="388" t="str">
        <f>IF(B73="","",'1) Company information'!$E$16)</f>
        <v/>
      </c>
      <c r="U73" s="388"/>
      <c r="V73" s="388"/>
      <c r="W73" s="399"/>
      <c r="X73" s="413"/>
      <c r="Y73" s="413"/>
      <c r="Z73" s="413"/>
      <c r="AA73" s="413"/>
      <c r="AB73" s="27"/>
      <c r="AC73" s="19"/>
      <c r="AD73" s="19"/>
      <c r="AE73" s="27"/>
      <c r="AF73" s="386"/>
      <c r="AG73" s="386"/>
      <c r="AH73" s="27"/>
      <c r="AI73" s="386"/>
      <c r="AJ73" s="386"/>
      <c r="AK73" s="27"/>
      <c r="AL73" s="409" t="str">
        <f t="shared" si="28"/>
        <v/>
      </c>
      <c r="AM73" s="409"/>
      <c r="AN73" s="129"/>
      <c r="AO73" s="19"/>
      <c r="AP73" s="168"/>
      <c r="CF73" s="45">
        <v>7</v>
      </c>
      <c r="CG73" s="359" t="str">
        <f t="shared" si="29"/>
        <v/>
      </c>
      <c r="CH73" s="359"/>
      <c r="CI73" s="359"/>
      <c r="CJ73" s="359"/>
      <c r="CK73" s="359"/>
      <c r="CL73" s="359"/>
      <c r="CM73" s="359"/>
      <c r="CN73" s="359"/>
      <c r="CO73" s="359"/>
      <c r="CP73" s="359"/>
      <c r="CQ73" s="359"/>
      <c r="CR73" s="359"/>
      <c r="CS73" s="359"/>
      <c r="CT73" s="359"/>
      <c r="CU73" s="359"/>
      <c r="CV73" s="359"/>
      <c r="CW73" s="359"/>
      <c r="CX73" s="359"/>
      <c r="CY73" s="388" t="str">
        <f>IF(CG73="","",'1) Company information'!$E$16)</f>
        <v/>
      </c>
      <c r="CZ73" s="388"/>
      <c r="DA73" s="388"/>
      <c r="DB73" s="399"/>
      <c r="DC73" s="413">
        <f t="shared" si="30"/>
        <v>0</v>
      </c>
      <c r="DD73" s="413"/>
      <c r="DE73" s="413"/>
      <c r="DF73" s="413"/>
      <c r="DG73" s="27"/>
      <c r="DH73" s="27"/>
      <c r="DI73" s="27"/>
      <c r="DJ73" s="27"/>
      <c r="DK73" s="198" t="str">
        <f t="shared" si="31"/>
        <v/>
      </c>
      <c r="DL73" s="198"/>
      <c r="DM73" s="198"/>
      <c r="DN73" s="198"/>
      <c r="DO73" s="198"/>
      <c r="DP73" s="198"/>
      <c r="DQ73" s="198"/>
      <c r="DR73" s="201"/>
      <c r="DS73" s="201"/>
      <c r="DT73" s="201"/>
      <c r="DU73" s="201"/>
      <c r="DV73" s="201"/>
      <c r="DW73" s="201"/>
      <c r="DX73" s="201"/>
    </row>
    <row r="74" spans="1:128" ht="23.25" x14ac:dyDescent="0.25">
      <c r="A74" s="45">
        <v>8</v>
      </c>
      <c r="B74" s="359" t="str">
        <f t="shared" si="27"/>
        <v/>
      </c>
      <c r="C74" s="359"/>
      <c r="D74" s="359"/>
      <c r="E74" s="359"/>
      <c r="F74" s="359"/>
      <c r="G74" s="359"/>
      <c r="H74" s="359"/>
      <c r="I74" s="359"/>
      <c r="J74" s="359"/>
      <c r="K74" s="359"/>
      <c r="L74" s="359"/>
      <c r="M74" s="359"/>
      <c r="N74" s="359"/>
      <c r="O74" s="359"/>
      <c r="P74" s="359"/>
      <c r="Q74" s="359"/>
      <c r="R74" s="359"/>
      <c r="S74" s="359"/>
      <c r="T74" s="388" t="str">
        <f>IF(B74="","",'1) Company information'!$E$16)</f>
        <v/>
      </c>
      <c r="U74" s="388"/>
      <c r="V74" s="388"/>
      <c r="W74" s="399"/>
      <c r="X74" s="413"/>
      <c r="Y74" s="413"/>
      <c r="Z74" s="413"/>
      <c r="AA74" s="413"/>
      <c r="AB74" s="27"/>
      <c r="AC74" s="19"/>
      <c r="AD74" s="19"/>
      <c r="AE74" s="27"/>
      <c r="AF74" s="386"/>
      <c r="AG74" s="386"/>
      <c r="AH74" s="27"/>
      <c r="AI74" s="386"/>
      <c r="AJ74" s="386"/>
      <c r="AK74" s="27"/>
      <c r="AL74" s="409" t="str">
        <f t="shared" si="28"/>
        <v/>
      </c>
      <c r="AM74" s="409"/>
      <c r="AN74" s="129"/>
      <c r="AO74" s="19"/>
      <c r="AP74" s="168"/>
      <c r="CF74" s="45">
        <v>8</v>
      </c>
      <c r="CG74" s="359" t="str">
        <f t="shared" si="29"/>
        <v/>
      </c>
      <c r="CH74" s="359"/>
      <c r="CI74" s="359"/>
      <c r="CJ74" s="359"/>
      <c r="CK74" s="359"/>
      <c r="CL74" s="359"/>
      <c r="CM74" s="359"/>
      <c r="CN74" s="359"/>
      <c r="CO74" s="359"/>
      <c r="CP74" s="359"/>
      <c r="CQ74" s="359"/>
      <c r="CR74" s="359"/>
      <c r="CS74" s="359"/>
      <c r="CT74" s="359"/>
      <c r="CU74" s="359"/>
      <c r="CV74" s="359"/>
      <c r="CW74" s="359"/>
      <c r="CX74" s="359"/>
      <c r="CY74" s="388" t="str">
        <f>IF(CG74="","",'1) Company information'!$E$16)</f>
        <v/>
      </c>
      <c r="CZ74" s="388"/>
      <c r="DA74" s="388"/>
      <c r="DB74" s="399"/>
      <c r="DC74" s="413">
        <f t="shared" si="30"/>
        <v>0</v>
      </c>
      <c r="DD74" s="413"/>
      <c r="DE74" s="413"/>
      <c r="DF74" s="413"/>
      <c r="DG74" s="27"/>
      <c r="DH74" s="27"/>
      <c r="DI74" s="27"/>
      <c r="DJ74" s="27"/>
      <c r="DK74" s="198" t="str">
        <f t="shared" si="31"/>
        <v/>
      </c>
      <c r="DL74" s="198"/>
      <c r="DM74" s="198"/>
      <c r="DN74" s="198"/>
      <c r="DO74" s="198"/>
      <c r="DP74" s="198"/>
      <c r="DQ74" s="198"/>
      <c r="DR74" s="201"/>
      <c r="DS74" s="201"/>
      <c r="DT74" s="201"/>
      <c r="DU74" s="201"/>
      <c r="DV74" s="201"/>
      <c r="DW74" s="201"/>
      <c r="DX74" s="201"/>
    </row>
    <row r="75" spans="1:128" ht="23.25" x14ac:dyDescent="0.25">
      <c r="A75" s="45">
        <v>9</v>
      </c>
      <c r="B75" s="359" t="str">
        <f t="shared" si="27"/>
        <v/>
      </c>
      <c r="C75" s="359"/>
      <c r="D75" s="359"/>
      <c r="E75" s="359"/>
      <c r="F75" s="359"/>
      <c r="G75" s="359"/>
      <c r="H75" s="359"/>
      <c r="I75" s="359"/>
      <c r="J75" s="359"/>
      <c r="K75" s="359"/>
      <c r="L75" s="359"/>
      <c r="M75" s="359"/>
      <c r="N75" s="359"/>
      <c r="O75" s="359"/>
      <c r="P75" s="359"/>
      <c r="Q75" s="359"/>
      <c r="R75" s="359"/>
      <c r="S75" s="359"/>
      <c r="T75" s="388" t="str">
        <f>IF(B75="","",'1) Company information'!$E$16)</f>
        <v/>
      </c>
      <c r="U75" s="388"/>
      <c r="V75" s="388"/>
      <c r="W75" s="399"/>
      <c r="X75" s="413"/>
      <c r="Y75" s="413"/>
      <c r="Z75" s="413"/>
      <c r="AA75" s="413"/>
      <c r="AB75" s="27"/>
      <c r="AC75" s="19"/>
      <c r="AD75" s="19"/>
      <c r="AE75" s="27"/>
      <c r="AF75" s="386"/>
      <c r="AG75" s="386"/>
      <c r="AH75" s="27"/>
      <c r="AI75" s="386"/>
      <c r="AJ75" s="386"/>
      <c r="AK75" s="27"/>
      <c r="AL75" s="409" t="str">
        <f t="shared" si="28"/>
        <v/>
      </c>
      <c r="AM75" s="409"/>
      <c r="AN75" s="129"/>
      <c r="AO75" s="19"/>
      <c r="AP75" s="168"/>
      <c r="CF75" s="45">
        <v>9</v>
      </c>
      <c r="CG75" s="359" t="str">
        <f t="shared" si="29"/>
        <v/>
      </c>
      <c r="CH75" s="359"/>
      <c r="CI75" s="359"/>
      <c r="CJ75" s="359"/>
      <c r="CK75" s="359"/>
      <c r="CL75" s="359"/>
      <c r="CM75" s="359"/>
      <c r="CN75" s="359"/>
      <c r="CO75" s="359"/>
      <c r="CP75" s="359"/>
      <c r="CQ75" s="359"/>
      <c r="CR75" s="359"/>
      <c r="CS75" s="359"/>
      <c r="CT75" s="359"/>
      <c r="CU75" s="359"/>
      <c r="CV75" s="359"/>
      <c r="CW75" s="359"/>
      <c r="CX75" s="359"/>
      <c r="CY75" s="388" t="str">
        <f>IF(CG75="","",'1) Company information'!$E$16)</f>
        <v/>
      </c>
      <c r="CZ75" s="388"/>
      <c r="DA75" s="388"/>
      <c r="DB75" s="399"/>
      <c r="DC75" s="413">
        <f t="shared" si="30"/>
        <v>0</v>
      </c>
      <c r="DD75" s="413"/>
      <c r="DE75" s="413"/>
      <c r="DF75" s="413"/>
      <c r="DG75" s="27"/>
      <c r="DH75" s="27"/>
      <c r="DI75" s="27"/>
      <c r="DJ75" s="27"/>
      <c r="DK75" s="198" t="str">
        <f t="shared" si="31"/>
        <v/>
      </c>
      <c r="DL75" s="198"/>
      <c r="DM75" s="198"/>
      <c r="DN75" s="198"/>
      <c r="DO75" s="198"/>
      <c r="DP75" s="198"/>
      <c r="DQ75" s="198"/>
      <c r="DR75" s="201"/>
      <c r="DS75" s="201"/>
      <c r="DT75" s="201"/>
      <c r="DU75" s="201"/>
      <c r="DV75" s="201"/>
      <c r="DW75" s="201"/>
      <c r="DX75" s="201"/>
    </row>
    <row r="76" spans="1:128" ht="23.25" x14ac:dyDescent="0.25">
      <c r="A76" s="45">
        <v>10</v>
      </c>
      <c r="B76" s="359" t="str">
        <f t="shared" si="27"/>
        <v/>
      </c>
      <c r="C76" s="359"/>
      <c r="D76" s="359"/>
      <c r="E76" s="359"/>
      <c r="F76" s="359"/>
      <c r="G76" s="359"/>
      <c r="H76" s="359"/>
      <c r="I76" s="359"/>
      <c r="J76" s="359"/>
      <c r="K76" s="359"/>
      <c r="L76" s="359"/>
      <c r="M76" s="359"/>
      <c r="N76" s="359"/>
      <c r="O76" s="359"/>
      <c r="P76" s="359"/>
      <c r="Q76" s="359"/>
      <c r="R76" s="359"/>
      <c r="S76" s="359"/>
      <c r="T76" s="388" t="str">
        <f>IF(B76="","",'1) Company information'!$E$16)</f>
        <v/>
      </c>
      <c r="U76" s="388"/>
      <c r="V76" s="388"/>
      <c r="W76" s="399"/>
      <c r="X76" s="413"/>
      <c r="Y76" s="413"/>
      <c r="Z76" s="413"/>
      <c r="AA76" s="413"/>
      <c r="AB76" s="27"/>
      <c r="AC76" s="19"/>
      <c r="AD76" s="19"/>
      <c r="AE76" s="27"/>
      <c r="AF76" s="386"/>
      <c r="AG76" s="386"/>
      <c r="AH76" s="27"/>
      <c r="AI76" s="386"/>
      <c r="AJ76" s="386"/>
      <c r="AK76" s="27"/>
      <c r="AL76" s="409" t="str">
        <f t="shared" si="28"/>
        <v/>
      </c>
      <c r="AM76" s="409"/>
      <c r="AN76" s="129"/>
      <c r="AO76" s="19"/>
      <c r="AP76" s="168"/>
      <c r="CF76" s="45">
        <v>10</v>
      </c>
      <c r="CG76" s="359" t="str">
        <f t="shared" si="29"/>
        <v/>
      </c>
      <c r="CH76" s="359"/>
      <c r="CI76" s="359"/>
      <c r="CJ76" s="359"/>
      <c r="CK76" s="359"/>
      <c r="CL76" s="359"/>
      <c r="CM76" s="359"/>
      <c r="CN76" s="359"/>
      <c r="CO76" s="359"/>
      <c r="CP76" s="359"/>
      <c r="CQ76" s="359"/>
      <c r="CR76" s="359"/>
      <c r="CS76" s="359"/>
      <c r="CT76" s="359"/>
      <c r="CU76" s="359"/>
      <c r="CV76" s="359"/>
      <c r="CW76" s="359"/>
      <c r="CX76" s="359"/>
      <c r="CY76" s="388" t="str">
        <f>IF(CG76="","",'1) Company information'!$E$16)</f>
        <v/>
      </c>
      <c r="CZ76" s="388"/>
      <c r="DA76" s="388"/>
      <c r="DB76" s="399"/>
      <c r="DC76" s="413">
        <f t="shared" si="30"/>
        <v>0</v>
      </c>
      <c r="DD76" s="413"/>
      <c r="DE76" s="413"/>
      <c r="DF76" s="413"/>
      <c r="DG76" s="27"/>
      <c r="DH76" s="27"/>
      <c r="DI76" s="27"/>
      <c r="DJ76" s="27"/>
      <c r="DK76" s="198" t="str">
        <f t="shared" si="31"/>
        <v/>
      </c>
      <c r="DL76" s="198"/>
      <c r="DM76" s="198"/>
      <c r="DN76" s="198"/>
      <c r="DO76" s="198"/>
      <c r="DP76" s="198"/>
      <c r="DQ76" s="198"/>
      <c r="DR76" s="201"/>
      <c r="DS76" s="201"/>
      <c r="DT76" s="201"/>
      <c r="DU76" s="201"/>
      <c r="DV76" s="201"/>
      <c r="DW76" s="201"/>
      <c r="DX76" s="201"/>
    </row>
    <row r="77" spans="1:128" ht="23.25" x14ac:dyDescent="0.25">
      <c r="A77" s="45">
        <v>11</v>
      </c>
      <c r="B77" s="359" t="str">
        <f t="shared" si="27"/>
        <v/>
      </c>
      <c r="C77" s="359"/>
      <c r="D77" s="359"/>
      <c r="E77" s="359"/>
      <c r="F77" s="359"/>
      <c r="G77" s="359"/>
      <c r="H77" s="359"/>
      <c r="I77" s="359"/>
      <c r="J77" s="359"/>
      <c r="K77" s="359"/>
      <c r="L77" s="359"/>
      <c r="M77" s="359"/>
      <c r="N77" s="359"/>
      <c r="O77" s="359"/>
      <c r="P77" s="359"/>
      <c r="Q77" s="359"/>
      <c r="R77" s="359"/>
      <c r="S77" s="359"/>
      <c r="T77" s="388" t="str">
        <f>IF(B77="","",'1) Company information'!$E$16)</f>
        <v/>
      </c>
      <c r="U77" s="388"/>
      <c r="V77" s="388"/>
      <c r="W77" s="399"/>
      <c r="X77" s="413"/>
      <c r="Y77" s="413"/>
      <c r="Z77" s="413"/>
      <c r="AA77" s="413"/>
      <c r="AB77" s="27"/>
      <c r="AC77" s="19"/>
      <c r="AD77" s="19"/>
      <c r="AE77" s="27"/>
      <c r="AF77" s="386"/>
      <c r="AG77" s="386"/>
      <c r="AH77" s="27"/>
      <c r="AI77" s="386"/>
      <c r="AJ77" s="386"/>
      <c r="AK77" s="27"/>
      <c r="AL77" s="409" t="str">
        <f t="shared" si="28"/>
        <v/>
      </c>
      <c r="AM77" s="409"/>
      <c r="AN77" s="129"/>
      <c r="AO77" s="19"/>
      <c r="AP77" s="168"/>
      <c r="CF77" s="45">
        <v>11</v>
      </c>
      <c r="CG77" s="359" t="str">
        <f t="shared" si="29"/>
        <v/>
      </c>
      <c r="CH77" s="359"/>
      <c r="CI77" s="359"/>
      <c r="CJ77" s="359"/>
      <c r="CK77" s="359"/>
      <c r="CL77" s="359"/>
      <c r="CM77" s="359"/>
      <c r="CN77" s="359"/>
      <c r="CO77" s="359"/>
      <c r="CP77" s="359"/>
      <c r="CQ77" s="359"/>
      <c r="CR77" s="359"/>
      <c r="CS77" s="359"/>
      <c r="CT77" s="359"/>
      <c r="CU77" s="359"/>
      <c r="CV77" s="359"/>
      <c r="CW77" s="359"/>
      <c r="CX77" s="359"/>
      <c r="CY77" s="388" t="str">
        <f>IF(CG77="","",'1) Company information'!$E$16)</f>
        <v/>
      </c>
      <c r="CZ77" s="388"/>
      <c r="DA77" s="388"/>
      <c r="DB77" s="399"/>
      <c r="DC77" s="413">
        <f t="shared" si="30"/>
        <v>0</v>
      </c>
      <c r="DD77" s="413"/>
      <c r="DE77" s="413"/>
      <c r="DF77" s="413"/>
      <c r="DG77" s="27"/>
      <c r="DH77" s="27"/>
      <c r="DI77" s="27"/>
      <c r="DJ77" s="27"/>
      <c r="DK77" s="198" t="str">
        <f t="shared" si="31"/>
        <v/>
      </c>
      <c r="DL77" s="198"/>
      <c r="DM77" s="198"/>
      <c r="DN77" s="198"/>
      <c r="DO77" s="198"/>
      <c r="DP77" s="198"/>
      <c r="DQ77" s="198"/>
      <c r="DR77" s="201"/>
      <c r="DS77" s="201"/>
      <c r="DT77" s="201"/>
      <c r="DU77" s="201"/>
      <c r="DV77" s="201"/>
      <c r="DW77" s="201"/>
      <c r="DX77" s="201"/>
    </row>
    <row r="78" spans="1:128" ht="23.25" x14ac:dyDescent="0.25">
      <c r="A78" s="45">
        <v>12</v>
      </c>
      <c r="B78" s="359" t="str">
        <f t="shared" si="27"/>
        <v/>
      </c>
      <c r="C78" s="359"/>
      <c r="D78" s="359"/>
      <c r="E78" s="359"/>
      <c r="F78" s="359"/>
      <c r="G78" s="359"/>
      <c r="H78" s="359"/>
      <c r="I78" s="359"/>
      <c r="J78" s="359"/>
      <c r="K78" s="359"/>
      <c r="L78" s="359"/>
      <c r="M78" s="359"/>
      <c r="N78" s="359"/>
      <c r="O78" s="359"/>
      <c r="P78" s="359"/>
      <c r="Q78" s="359"/>
      <c r="R78" s="359"/>
      <c r="S78" s="359"/>
      <c r="T78" s="388" t="str">
        <f>IF(B78="","",'1) Company information'!$E$16)</f>
        <v/>
      </c>
      <c r="U78" s="388"/>
      <c r="V78" s="388"/>
      <c r="W78" s="399"/>
      <c r="X78" s="413"/>
      <c r="Y78" s="413"/>
      <c r="Z78" s="413"/>
      <c r="AA78" s="413"/>
      <c r="AB78" s="27"/>
      <c r="AC78" s="19"/>
      <c r="AD78" s="19"/>
      <c r="AE78" s="27"/>
      <c r="AF78" s="386"/>
      <c r="AG78" s="386"/>
      <c r="AH78" s="27"/>
      <c r="AI78" s="386"/>
      <c r="AJ78" s="386"/>
      <c r="AK78" s="27"/>
      <c r="AL78" s="409" t="str">
        <f t="shared" si="28"/>
        <v/>
      </c>
      <c r="AM78" s="409"/>
      <c r="AN78" s="129"/>
      <c r="AO78" s="19"/>
      <c r="AP78" s="168"/>
      <c r="CF78" s="45">
        <v>12</v>
      </c>
      <c r="CG78" s="359" t="str">
        <f t="shared" si="29"/>
        <v/>
      </c>
      <c r="CH78" s="359"/>
      <c r="CI78" s="359"/>
      <c r="CJ78" s="359"/>
      <c r="CK78" s="359"/>
      <c r="CL78" s="359"/>
      <c r="CM78" s="359"/>
      <c r="CN78" s="359"/>
      <c r="CO78" s="359"/>
      <c r="CP78" s="359"/>
      <c r="CQ78" s="359"/>
      <c r="CR78" s="359"/>
      <c r="CS78" s="359"/>
      <c r="CT78" s="359"/>
      <c r="CU78" s="359"/>
      <c r="CV78" s="359"/>
      <c r="CW78" s="359"/>
      <c r="CX78" s="359"/>
      <c r="CY78" s="388" t="str">
        <f>IF(CG78="","",'1) Company information'!$E$16)</f>
        <v/>
      </c>
      <c r="CZ78" s="388"/>
      <c r="DA78" s="388"/>
      <c r="DB78" s="399"/>
      <c r="DC78" s="413">
        <f t="shared" si="30"/>
        <v>0</v>
      </c>
      <c r="DD78" s="413"/>
      <c r="DE78" s="413"/>
      <c r="DF78" s="413"/>
      <c r="DG78" s="27"/>
      <c r="DH78" s="27"/>
      <c r="DI78" s="27"/>
      <c r="DJ78" s="27"/>
      <c r="DK78" s="198" t="str">
        <f t="shared" si="31"/>
        <v/>
      </c>
      <c r="DL78" s="198"/>
      <c r="DM78" s="198"/>
      <c r="DN78" s="198"/>
      <c r="DO78" s="198"/>
      <c r="DP78" s="198"/>
      <c r="DQ78" s="198"/>
      <c r="DR78" s="201"/>
      <c r="DS78" s="201"/>
      <c r="DT78" s="201"/>
      <c r="DU78" s="201"/>
      <c r="DV78" s="201"/>
      <c r="DW78" s="201"/>
      <c r="DX78" s="201"/>
    </row>
    <row r="79" spans="1:128" ht="23.25" x14ac:dyDescent="0.25">
      <c r="A79" s="45">
        <v>13</v>
      </c>
      <c r="B79" s="359" t="str">
        <f t="shared" si="27"/>
        <v/>
      </c>
      <c r="C79" s="359"/>
      <c r="D79" s="359"/>
      <c r="E79" s="359"/>
      <c r="F79" s="359"/>
      <c r="G79" s="359"/>
      <c r="H79" s="359"/>
      <c r="I79" s="359"/>
      <c r="J79" s="359"/>
      <c r="K79" s="359"/>
      <c r="L79" s="359"/>
      <c r="M79" s="359"/>
      <c r="N79" s="359"/>
      <c r="O79" s="359"/>
      <c r="P79" s="359"/>
      <c r="Q79" s="359"/>
      <c r="R79" s="359"/>
      <c r="S79" s="359"/>
      <c r="T79" s="388" t="str">
        <f>IF(B79="","",'1) Company information'!$E$16)</f>
        <v/>
      </c>
      <c r="U79" s="388"/>
      <c r="V79" s="388"/>
      <c r="W79" s="399"/>
      <c r="X79" s="413"/>
      <c r="Y79" s="413"/>
      <c r="Z79" s="413"/>
      <c r="AA79" s="413"/>
      <c r="AB79" s="27"/>
      <c r="AC79" s="19"/>
      <c r="AD79" s="19"/>
      <c r="AE79" s="27"/>
      <c r="AF79" s="386"/>
      <c r="AG79" s="386"/>
      <c r="AH79" s="27"/>
      <c r="AI79" s="386"/>
      <c r="AJ79" s="386"/>
      <c r="AK79" s="27"/>
      <c r="AL79" s="409" t="str">
        <f t="shared" si="28"/>
        <v/>
      </c>
      <c r="AM79" s="409"/>
      <c r="AN79" s="129"/>
      <c r="AO79" s="19"/>
      <c r="AP79" s="168"/>
      <c r="CF79" s="45">
        <v>13</v>
      </c>
      <c r="CG79" s="359" t="str">
        <f t="shared" si="29"/>
        <v/>
      </c>
      <c r="CH79" s="359"/>
      <c r="CI79" s="359"/>
      <c r="CJ79" s="359"/>
      <c r="CK79" s="359"/>
      <c r="CL79" s="359"/>
      <c r="CM79" s="359"/>
      <c r="CN79" s="359"/>
      <c r="CO79" s="359"/>
      <c r="CP79" s="359"/>
      <c r="CQ79" s="359"/>
      <c r="CR79" s="359"/>
      <c r="CS79" s="359"/>
      <c r="CT79" s="359"/>
      <c r="CU79" s="359"/>
      <c r="CV79" s="359"/>
      <c r="CW79" s="359"/>
      <c r="CX79" s="359"/>
      <c r="CY79" s="388" t="str">
        <f>IF(CG79="","",'1) Company information'!$E$16)</f>
        <v/>
      </c>
      <c r="CZ79" s="388"/>
      <c r="DA79" s="388"/>
      <c r="DB79" s="399"/>
      <c r="DC79" s="413">
        <f t="shared" si="30"/>
        <v>0</v>
      </c>
      <c r="DD79" s="413"/>
      <c r="DE79" s="413"/>
      <c r="DF79" s="413"/>
      <c r="DG79" s="27"/>
      <c r="DH79" s="27"/>
      <c r="DI79" s="27"/>
      <c r="DJ79" s="27"/>
      <c r="DK79" s="198" t="str">
        <f t="shared" si="31"/>
        <v/>
      </c>
      <c r="DL79" s="198"/>
      <c r="DM79" s="198"/>
      <c r="DN79" s="198"/>
      <c r="DO79" s="198"/>
      <c r="DP79" s="198"/>
      <c r="DQ79" s="198"/>
      <c r="DR79" s="201"/>
      <c r="DS79" s="201"/>
      <c r="DT79" s="201"/>
      <c r="DU79" s="201"/>
      <c r="DV79" s="201"/>
      <c r="DW79" s="201"/>
      <c r="DX79" s="201"/>
    </row>
    <row r="80" spans="1:128" ht="23.25" x14ac:dyDescent="0.25">
      <c r="A80" s="45">
        <v>14</v>
      </c>
      <c r="B80" s="359" t="str">
        <f t="shared" si="27"/>
        <v/>
      </c>
      <c r="C80" s="359"/>
      <c r="D80" s="359"/>
      <c r="E80" s="359"/>
      <c r="F80" s="359"/>
      <c r="G80" s="359"/>
      <c r="H80" s="359"/>
      <c r="I80" s="359"/>
      <c r="J80" s="359"/>
      <c r="K80" s="359"/>
      <c r="L80" s="359"/>
      <c r="M80" s="359"/>
      <c r="N80" s="359"/>
      <c r="O80" s="359"/>
      <c r="P80" s="359"/>
      <c r="Q80" s="359"/>
      <c r="R80" s="359"/>
      <c r="S80" s="359"/>
      <c r="T80" s="388" t="str">
        <f>IF(B80="","",'1) Company information'!$E$16)</f>
        <v/>
      </c>
      <c r="U80" s="388"/>
      <c r="V80" s="388"/>
      <c r="W80" s="399"/>
      <c r="X80" s="413"/>
      <c r="Y80" s="413"/>
      <c r="Z80" s="413"/>
      <c r="AA80" s="413"/>
      <c r="AB80" s="27"/>
      <c r="AC80" s="19"/>
      <c r="AD80" s="19"/>
      <c r="AE80" s="27"/>
      <c r="AF80" s="386"/>
      <c r="AG80" s="386"/>
      <c r="AH80" s="27"/>
      <c r="AI80" s="386"/>
      <c r="AJ80" s="386"/>
      <c r="AK80" s="27"/>
      <c r="AL80" s="409" t="str">
        <f t="shared" si="28"/>
        <v/>
      </c>
      <c r="AM80" s="409"/>
      <c r="AN80" s="129"/>
      <c r="AO80" s="19"/>
      <c r="AP80" s="168"/>
      <c r="CF80" s="45">
        <v>14</v>
      </c>
      <c r="CG80" s="359" t="str">
        <f t="shared" si="29"/>
        <v/>
      </c>
      <c r="CH80" s="359"/>
      <c r="CI80" s="359"/>
      <c r="CJ80" s="359"/>
      <c r="CK80" s="359"/>
      <c r="CL80" s="359"/>
      <c r="CM80" s="359"/>
      <c r="CN80" s="359"/>
      <c r="CO80" s="359"/>
      <c r="CP80" s="359"/>
      <c r="CQ80" s="359"/>
      <c r="CR80" s="359"/>
      <c r="CS80" s="359"/>
      <c r="CT80" s="359"/>
      <c r="CU80" s="359"/>
      <c r="CV80" s="359"/>
      <c r="CW80" s="359"/>
      <c r="CX80" s="359"/>
      <c r="CY80" s="388" t="str">
        <f>IF(CG80="","",'1) Company information'!$E$16)</f>
        <v/>
      </c>
      <c r="CZ80" s="388"/>
      <c r="DA80" s="388"/>
      <c r="DB80" s="399"/>
      <c r="DC80" s="413">
        <f t="shared" si="30"/>
        <v>0</v>
      </c>
      <c r="DD80" s="413"/>
      <c r="DE80" s="413"/>
      <c r="DF80" s="413"/>
      <c r="DG80" s="27"/>
      <c r="DH80" s="27"/>
      <c r="DI80" s="27"/>
      <c r="DJ80" s="27"/>
      <c r="DK80" s="198" t="str">
        <f t="shared" si="31"/>
        <v/>
      </c>
      <c r="DL80" s="198"/>
      <c r="DM80" s="198"/>
      <c r="DN80" s="198"/>
      <c r="DO80" s="198"/>
      <c r="DP80" s="198"/>
      <c r="DQ80" s="198"/>
      <c r="DR80" s="201"/>
      <c r="DS80" s="201"/>
      <c r="DT80" s="201"/>
      <c r="DU80" s="201"/>
      <c r="DV80" s="201"/>
      <c r="DW80" s="201"/>
      <c r="DX80" s="201"/>
    </row>
    <row r="81" spans="1:128" ht="23.25" x14ac:dyDescent="0.25">
      <c r="A81" s="45">
        <v>15</v>
      </c>
      <c r="B81" s="359" t="str">
        <f t="shared" si="27"/>
        <v/>
      </c>
      <c r="C81" s="359"/>
      <c r="D81" s="359"/>
      <c r="E81" s="359"/>
      <c r="F81" s="359"/>
      <c r="G81" s="359"/>
      <c r="H81" s="359"/>
      <c r="I81" s="359"/>
      <c r="J81" s="359"/>
      <c r="K81" s="359"/>
      <c r="L81" s="359"/>
      <c r="M81" s="359"/>
      <c r="N81" s="359"/>
      <c r="O81" s="359"/>
      <c r="P81" s="359"/>
      <c r="Q81" s="359"/>
      <c r="R81" s="359"/>
      <c r="S81" s="359"/>
      <c r="T81" s="388" t="str">
        <f>IF(B81="","",'1) Company information'!$E$16)</f>
        <v/>
      </c>
      <c r="U81" s="388"/>
      <c r="V81" s="388"/>
      <c r="W81" s="399"/>
      <c r="X81" s="413"/>
      <c r="Y81" s="413"/>
      <c r="Z81" s="413"/>
      <c r="AA81" s="413"/>
      <c r="AB81" s="27"/>
      <c r="AC81" s="19"/>
      <c r="AD81" s="19"/>
      <c r="AE81" s="27"/>
      <c r="AF81" s="386"/>
      <c r="AG81" s="386"/>
      <c r="AH81" s="27"/>
      <c r="AI81" s="386"/>
      <c r="AJ81" s="386"/>
      <c r="AK81" s="27"/>
      <c r="AL81" s="409" t="str">
        <f t="shared" si="28"/>
        <v/>
      </c>
      <c r="AM81" s="409"/>
      <c r="AN81" s="129"/>
      <c r="AO81" s="19"/>
      <c r="AP81" s="168"/>
      <c r="CF81" s="45">
        <v>15</v>
      </c>
      <c r="CG81" s="359" t="str">
        <f t="shared" si="29"/>
        <v/>
      </c>
      <c r="CH81" s="359"/>
      <c r="CI81" s="359"/>
      <c r="CJ81" s="359"/>
      <c r="CK81" s="359"/>
      <c r="CL81" s="359"/>
      <c r="CM81" s="359"/>
      <c r="CN81" s="359"/>
      <c r="CO81" s="359"/>
      <c r="CP81" s="359"/>
      <c r="CQ81" s="359"/>
      <c r="CR81" s="359"/>
      <c r="CS81" s="359"/>
      <c r="CT81" s="359"/>
      <c r="CU81" s="359"/>
      <c r="CV81" s="359"/>
      <c r="CW81" s="359"/>
      <c r="CX81" s="359"/>
      <c r="CY81" s="388" t="str">
        <f>IF(CG81="","",'1) Company information'!$E$16)</f>
        <v/>
      </c>
      <c r="CZ81" s="388"/>
      <c r="DA81" s="388"/>
      <c r="DB81" s="399"/>
      <c r="DC81" s="413">
        <f t="shared" si="30"/>
        <v>0</v>
      </c>
      <c r="DD81" s="413"/>
      <c r="DE81" s="413"/>
      <c r="DF81" s="413"/>
      <c r="DG81" s="27"/>
      <c r="DH81" s="27"/>
      <c r="DI81" s="27"/>
      <c r="DJ81" s="27"/>
      <c r="DK81" s="198" t="str">
        <f t="shared" si="31"/>
        <v/>
      </c>
      <c r="DL81" s="198"/>
      <c r="DM81" s="198"/>
      <c r="DN81" s="198"/>
      <c r="DO81" s="198"/>
      <c r="DP81" s="198"/>
      <c r="DQ81" s="198"/>
      <c r="DR81" s="201"/>
      <c r="DS81" s="201"/>
      <c r="DT81" s="201"/>
      <c r="DU81" s="201"/>
      <c r="DV81" s="201"/>
      <c r="DW81" s="201"/>
      <c r="DX81" s="201"/>
    </row>
    <row r="82" spans="1:128" ht="23.25" x14ac:dyDescent="0.25">
      <c r="A82" s="45">
        <v>16</v>
      </c>
      <c r="B82" s="359" t="str">
        <f t="shared" si="27"/>
        <v/>
      </c>
      <c r="C82" s="359"/>
      <c r="D82" s="359"/>
      <c r="E82" s="359"/>
      <c r="F82" s="359"/>
      <c r="G82" s="359"/>
      <c r="H82" s="359"/>
      <c r="I82" s="359"/>
      <c r="J82" s="359"/>
      <c r="K82" s="359"/>
      <c r="L82" s="359"/>
      <c r="M82" s="359"/>
      <c r="N82" s="359"/>
      <c r="O82" s="359"/>
      <c r="P82" s="359"/>
      <c r="Q82" s="359"/>
      <c r="R82" s="359"/>
      <c r="S82" s="359"/>
      <c r="T82" s="388" t="str">
        <f>IF(B82="","",'1) Company information'!$E$16)</f>
        <v/>
      </c>
      <c r="U82" s="388"/>
      <c r="V82" s="388"/>
      <c r="W82" s="399"/>
      <c r="X82" s="413"/>
      <c r="Y82" s="413"/>
      <c r="Z82" s="413"/>
      <c r="AA82" s="413"/>
      <c r="AB82" s="27"/>
      <c r="AC82" s="19"/>
      <c r="AD82" s="19"/>
      <c r="AE82" s="27"/>
      <c r="AF82" s="386"/>
      <c r="AG82" s="386"/>
      <c r="AH82" s="27"/>
      <c r="AI82" s="386"/>
      <c r="AJ82" s="386"/>
      <c r="AK82" s="27"/>
      <c r="AL82" s="409" t="str">
        <f t="shared" si="28"/>
        <v/>
      </c>
      <c r="AM82" s="409"/>
      <c r="AN82" s="129"/>
      <c r="AO82" s="19"/>
      <c r="AP82" s="168"/>
      <c r="CF82" s="45">
        <v>16</v>
      </c>
      <c r="CG82" s="359" t="str">
        <f t="shared" si="29"/>
        <v/>
      </c>
      <c r="CH82" s="359"/>
      <c r="CI82" s="359"/>
      <c r="CJ82" s="359"/>
      <c r="CK82" s="359"/>
      <c r="CL82" s="359"/>
      <c r="CM82" s="359"/>
      <c r="CN82" s="359"/>
      <c r="CO82" s="359"/>
      <c r="CP82" s="359"/>
      <c r="CQ82" s="359"/>
      <c r="CR82" s="359"/>
      <c r="CS82" s="359"/>
      <c r="CT82" s="359"/>
      <c r="CU82" s="359"/>
      <c r="CV82" s="359"/>
      <c r="CW82" s="359"/>
      <c r="CX82" s="359"/>
      <c r="CY82" s="388" t="str">
        <f>IF(CG82="","",'1) Company information'!$E$16)</f>
        <v/>
      </c>
      <c r="CZ82" s="388"/>
      <c r="DA82" s="388"/>
      <c r="DB82" s="399"/>
      <c r="DC82" s="413">
        <f t="shared" si="30"/>
        <v>0</v>
      </c>
      <c r="DD82" s="413"/>
      <c r="DE82" s="413"/>
      <c r="DF82" s="413"/>
      <c r="DG82" s="27"/>
      <c r="DH82" s="27"/>
      <c r="DI82" s="27"/>
      <c r="DJ82" s="27"/>
      <c r="DK82" s="198" t="str">
        <f t="shared" si="31"/>
        <v/>
      </c>
      <c r="DL82" s="198"/>
      <c r="DM82" s="198"/>
      <c r="DN82" s="198"/>
      <c r="DO82" s="198"/>
      <c r="DP82" s="198"/>
      <c r="DQ82" s="198"/>
      <c r="DR82" s="201"/>
      <c r="DS82" s="201"/>
      <c r="DT82" s="201"/>
      <c r="DU82" s="201"/>
      <c r="DV82" s="201"/>
      <c r="DW82" s="201"/>
      <c r="DX82" s="201"/>
    </row>
    <row r="83" spans="1:128" ht="23.25" x14ac:dyDescent="0.25">
      <c r="A83" s="45">
        <v>17</v>
      </c>
      <c r="B83" s="359" t="str">
        <f t="shared" si="27"/>
        <v/>
      </c>
      <c r="C83" s="359"/>
      <c r="D83" s="359"/>
      <c r="E83" s="359"/>
      <c r="F83" s="359"/>
      <c r="G83" s="359"/>
      <c r="H83" s="359"/>
      <c r="I83" s="359"/>
      <c r="J83" s="359"/>
      <c r="K83" s="359"/>
      <c r="L83" s="359"/>
      <c r="M83" s="359"/>
      <c r="N83" s="359"/>
      <c r="O83" s="359"/>
      <c r="P83" s="359"/>
      <c r="Q83" s="359"/>
      <c r="R83" s="359"/>
      <c r="S83" s="359"/>
      <c r="T83" s="388" t="str">
        <f>IF(B83="","",'1) Company information'!$E$16)</f>
        <v/>
      </c>
      <c r="U83" s="388"/>
      <c r="V83" s="388"/>
      <c r="W83" s="399"/>
      <c r="X83" s="413"/>
      <c r="Y83" s="413"/>
      <c r="Z83" s="413"/>
      <c r="AA83" s="413"/>
      <c r="AB83" s="27"/>
      <c r="AC83" s="19"/>
      <c r="AD83" s="19"/>
      <c r="AE83" s="27"/>
      <c r="AF83" s="386"/>
      <c r="AG83" s="386"/>
      <c r="AH83" s="27"/>
      <c r="AI83" s="386"/>
      <c r="AJ83" s="386"/>
      <c r="AK83" s="27"/>
      <c r="AL83" s="409" t="str">
        <f t="shared" si="28"/>
        <v/>
      </c>
      <c r="AM83" s="409"/>
      <c r="AN83" s="129"/>
      <c r="AO83" s="19"/>
      <c r="AP83" s="168"/>
      <c r="CF83" s="45">
        <v>17</v>
      </c>
      <c r="CG83" s="359" t="str">
        <f t="shared" si="29"/>
        <v/>
      </c>
      <c r="CH83" s="359"/>
      <c r="CI83" s="359"/>
      <c r="CJ83" s="359"/>
      <c r="CK83" s="359"/>
      <c r="CL83" s="359"/>
      <c r="CM83" s="359"/>
      <c r="CN83" s="359"/>
      <c r="CO83" s="359"/>
      <c r="CP83" s="359"/>
      <c r="CQ83" s="359"/>
      <c r="CR83" s="359"/>
      <c r="CS83" s="359"/>
      <c r="CT83" s="359"/>
      <c r="CU83" s="359"/>
      <c r="CV83" s="359"/>
      <c r="CW83" s="359"/>
      <c r="CX83" s="359"/>
      <c r="CY83" s="388" t="str">
        <f>IF(CG83="","",'1) Company information'!$E$16)</f>
        <v/>
      </c>
      <c r="CZ83" s="388"/>
      <c r="DA83" s="388"/>
      <c r="DB83" s="399"/>
      <c r="DC83" s="413">
        <f t="shared" si="30"/>
        <v>0</v>
      </c>
      <c r="DD83" s="413"/>
      <c r="DE83" s="413"/>
      <c r="DF83" s="413"/>
      <c r="DG83" s="27"/>
      <c r="DH83" s="27"/>
      <c r="DI83" s="27"/>
      <c r="DJ83" s="27"/>
      <c r="DK83" s="198" t="str">
        <f t="shared" si="31"/>
        <v/>
      </c>
      <c r="DL83" s="198"/>
      <c r="DM83" s="198"/>
      <c r="DN83" s="198"/>
      <c r="DO83" s="198"/>
      <c r="DP83" s="198"/>
      <c r="DQ83" s="198"/>
      <c r="DR83" s="201"/>
      <c r="DS83" s="201"/>
      <c r="DT83" s="201"/>
      <c r="DU83" s="201"/>
      <c r="DV83" s="201"/>
      <c r="DW83" s="201"/>
      <c r="DX83" s="201"/>
    </row>
    <row r="84" spans="1:128" ht="23.25" x14ac:dyDescent="0.25">
      <c r="A84" s="45">
        <v>18</v>
      </c>
      <c r="B84" s="359" t="str">
        <f t="shared" si="27"/>
        <v/>
      </c>
      <c r="C84" s="359"/>
      <c r="D84" s="359"/>
      <c r="E84" s="359"/>
      <c r="F84" s="359"/>
      <c r="G84" s="359"/>
      <c r="H84" s="359"/>
      <c r="I84" s="359"/>
      <c r="J84" s="359"/>
      <c r="K84" s="359"/>
      <c r="L84" s="359"/>
      <c r="M84" s="359"/>
      <c r="N84" s="359"/>
      <c r="O84" s="359"/>
      <c r="P84" s="359"/>
      <c r="Q84" s="359"/>
      <c r="R84" s="359"/>
      <c r="S84" s="359"/>
      <c r="T84" s="388" t="str">
        <f>IF(B84="","",'1) Company information'!$E$16)</f>
        <v/>
      </c>
      <c r="U84" s="388"/>
      <c r="V84" s="388"/>
      <c r="W84" s="399"/>
      <c r="X84" s="413"/>
      <c r="Y84" s="413"/>
      <c r="Z84" s="413"/>
      <c r="AA84" s="413"/>
      <c r="AB84" s="27"/>
      <c r="AC84" s="19"/>
      <c r="AD84" s="19"/>
      <c r="AE84" s="27"/>
      <c r="AF84" s="386"/>
      <c r="AG84" s="386"/>
      <c r="AH84" s="27"/>
      <c r="AI84" s="386"/>
      <c r="AJ84" s="386"/>
      <c r="AK84" s="27"/>
      <c r="AL84" s="409" t="str">
        <f t="shared" si="28"/>
        <v/>
      </c>
      <c r="AM84" s="409"/>
      <c r="AN84" s="129"/>
      <c r="AO84" s="19"/>
      <c r="AP84" s="168"/>
      <c r="CF84" s="45">
        <v>18</v>
      </c>
      <c r="CG84" s="359" t="str">
        <f t="shared" si="29"/>
        <v/>
      </c>
      <c r="CH84" s="359"/>
      <c r="CI84" s="359"/>
      <c r="CJ84" s="359"/>
      <c r="CK84" s="359"/>
      <c r="CL84" s="359"/>
      <c r="CM84" s="359"/>
      <c r="CN84" s="359"/>
      <c r="CO84" s="359"/>
      <c r="CP84" s="359"/>
      <c r="CQ84" s="359"/>
      <c r="CR84" s="359"/>
      <c r="CS84" s="359"/>
      <c r="CT84" s="359"/>
      <c r="CU84" s="359"/>
      <c r="CV84" s="359"/>
      <c r="CW84" s="359"/>
      <c r="CX84" s="359"/>
      <c r="CY84" s="388" t="str">
        <f>IF(CG84="","",'1) Company information'!$E$16)</f>
        <v/>
      </c>
      <c r="CZ84" s="388"/>
      <c r="DA84" s="388"/>
      <c r="DB84" s="399"/>
      <c r="DC84" s="413">
        <f t="shared" si="30"/>
        <v>0</v>
      </c>
      <c r="DD84" s="413"/>
      <c r="DE84" s="413"/>
      <c r="DF84" s="413"/>
      <c r="DG84" s="27"/>
      <c r="DH84" s="27"/>
      <c r="DI84" s="27"/>
      <c r="DJ84" s="27"/>
      <c r="DK84" s="198" t="str">
        <f t="shared" si="31"/>
        <v/>
      </c>
      <c r="DL84" s="198"/>
      <c r="DM84" s="198"/>
      <c r="DN84" s="198"/>
      <c r="DO84" s="198"/>
      <c r="DP84" s="198"/>
      <c r="DQ84" s="198"/>
      <c r="DR84" s="201"/>
      <c r="DS84" s="201"/>
      <c r="DT84" s="201"/>
      <c r="DU84" s="201"/>
      <c r="DV84" s="201"/>
      <c r="DW84" s="201"/>
      <c r="DX84" s="201"/>
    </row>
    <row r="85" spans="1:128" ht="23.25" x14ac:dyDescent="0.25">
      <c r="A85" s="45">
        <v>19</v>
      </c>
      <c r="B85" s="359" t="str">
        <f t="shared" si="27"/>
        <v/>
      </c>
      <c r="C85" s="359"/>
      <c r="D85" s="359"/>
      <c r="E85" s="359"/>
      <c r="F85" s="359"/>
      <c r="G85" s="359"/>
      <c r="H85" s="359"/>
      <c r="I85" s="359"/>
      <c r="J85" s="359"/>
      <c r="K85" s="359"/>
      <c r="L85" s="359"/>
      <c r="M85" s="359"/>
      <c r="N85" s="359"/>
      <c r="O85" s="359"/>
      <c r="P85" s="359"/>
      <c r="Q85" s="359"/>
      <c r="R85" s="359"/>
      <c r="S85" s="359"/>
      <c r="T85" s="388" t="str">
        <f>IF(B85="","",'1) Company information'!$E$16)</f>
        <v/>
      </c>
      <c r="U85" s="388"/>
      <c r="V85" s="388"/>
      <c r="W85" s="399"/>
      <c r="X85" s="413"/>
      <c r="Y85" s="413"/>
      <c r="Z85" s="413"/>
      <c r="AA85" s="413"/>
      <c r="AB85" s="27"/>
      <c r="AC85" s="19"/>
      <c r="AD85" s="19"/>
      <c r="AE85" s="27"/>
      <c r="AF85" s="386"/>
      <c r="AG85" s="386"/>
      <c r="AH85" s="27"/>
      <c r="AI85" s="386"/>
      <c r="AJ85" s="386"/>
      <c r="AK85" s="27"/>
      <c r="AL85" s="409" t="str">
        <f t="shared" si="28"/>
        <v/>
      </c>
      <c r="AM85" s="409"/>
      <c r="AN85" s="129"/>
      <c r="AO85" s="19"/>
      <c r="AP85" s="168"/>
      <c r="CF85" s="45">
        <v>19</v>
      </c>
      <c r="CG85" s="359" t="str">
        <f t="shared" si="29"/>
        <v/>
      </c>
      <c r="CH85" s="359"/>
      <c r="CI85" s="359"/>
      <c r="CJ85" s="359"/>
      <c r="CK85" s="359"/>
      <c r="CL85" s="359"/>
      <c r="CM85" s="359"/>
      <c r="CN85" s="359"/>
      <c r="CO85" s="359"/>
      <c r="CP85" s="359"/>
      <c r="CQ85" s="359"/>
      <c r="CR85" s="359"/>
      <c r="CS85" s="359"/>
      <c r="CT85" s="359"/>
      <c r="CU85" s="359"/>
      <c r="CV85" s="359"/>
      <c r="CW85" s="359"/>
      <c r="CX85" s="359"/>
      <c r="CY85" s="388" t="str">
        <f>IF(CG85="","",'1) Company information'!$E$16)</f>
        <v/>
      </c>
      <c r="CZ85" s="388"/>
      <c r="DA85" s="388"/>
      <c r="DB85" s="399"/>
      <c r="DC85" s="413">
        <f t="shared" si="30"/>
        <v>0</v>
      </c>
      <c r="DD85" s="413"/>
      <c r="DE85" s="413"/>
      <c r="DF85" s="413"/>
      <c r="DG85" s="27"/>
      <c r="DH85" s="27"/>
      <c r="DI85" s="27"/>
      <c r="DJ85" s="27"/>
      <c r="DK85" s="198" t="str">
        <f t="shared" si="31"/>
        <v/>
      </c>
      <c r="DL85" s="198"/>
      <c r="DM85" s="198"/>
      <c r="DN85" s="198"/>
      <c r="DO85" s="198"/>
      <c r="DP85" s="198"/>
      <c r="DQ85" s="198"/>
      <c r="DR85" s="201"/>
      <c r="DS85" s="201"/>
      <c r="DT85" s="201"/>
      <c r="DU85" s="201"/>
      <c r="DV85" s="201"/>
      <c r="DW85" s="201"/>
      <c r="DX85" s="201"/>
    </row>
    <row r="86" spans="1:128" ht="23.25" x14ac:dyDescent="0.25">
      <c r="A86" s="45">
        <v>20</v>
      </c>
      <c r="B86" s="359" t="str">
        <f t="shared" si="27"/>
        <v/>
      </c>
      <c r="C86" s="359"/>
      <c r="D86" s="359"/>
      <c r="E86" s="359"/>
      <c r="F86" s="359"/>
      <c r="G86" s="359"/>
      <c r="H86" s="359"/>
      <c r="I86" s="359"/>
      <c r="J86" s="359"/>
      <c r="K86" s="359"/>
      <c r="L86" s="359"/>
      <c r="M86" s="359"/>
      <c r="N86" s="359"/>
      <c r="O86" s="359"/>
      <c r="P86" s="359"/>
      <c r="Q86" s="359"/>
      <c r="R86" s="359"/>
      <c r="S86" s="359"/>
      <c r="T86" s="388" t="str">
        <f>IF(B86="","",'1) Company information'!$E$16)</f>
        <v/>
      </c>
      <c r="U86" s="388"/>
      <c r="V86" s="388"/>
      <c r="W86" s="399"/>
      <c r="X86" s="413"/>
      <c r="Y86" s="413"/>
      <c r="Z86" s="413"/>
      <c r="AA86" s="413"/>
      <c r="AB86" s="27"/>
      <c r="AC86" s="19"/>
      <c r="AD86" s="19"/>
      <c r="AE86" s="27"/>
      <c r="AF86" s="386"/>
      <c r="AG86" s="386"/>
      <c r="AH86" s="27"/>
      <c r="AI86" s="386"/>
      <c r="AJ86" s="386"/>
      <c r="AK86" s="27"/>
      <c r="AL86" s="409" t="str">
        <f t="shared" si="28"/>
        <v/>
      </c>
      <c r="AM86" s="409"/>
      <c r="AN86" s="129"/>
      <c r="AO86" s="19"/>
      <c r="AP86" s="168"/>
      <c r="CF86" s="45">
        <v>20</v>
      </c>
      <c r="CG86" s="359" t="str">
        <f t="shared" si="29"/>
        <v/>
      </c>
      <c r="CH86" s="359"/>
      <c r="CI86" s="359"/>
      <c r="CJ86" s="359"/>
      <c r="CK86" s="359"/>
      <c r="CL86" s="359"/>
      <c r="CM86" s="359"/>
      <c r="CN86" s="359"/>
      <c r="CO86" s="359"/>
      <c r="CP86" s="359"/>
      <c r="CQ86" s="359"/>
      <c r="CR86" s="359"/>
      <c r="CS86" s="359"/>
      <c r="CT86" s="359"/>
      <c r="CU86" s="359"/>
      <c r="CV86" s="359"/>
      <c r="CW86" s="359"/>
      <c r="CX86" s="359"/>
      <c r="CY86" s="388" t="str">
        <f>IF(CG86="","",'1) Company information'!$E$16)</f>
        <v/>
      </c>
      <c r="CZ86" s="388"/>
      <c r="DA86" s="388"/>
      <c r="DB86" s="399"/>
      <c r="DC86" s="413">
        <f t="shared" si="30"/>
        <v>0</v>
      </c>
      <c r="DD86" s="413"/>
      <c r="DE86" s="413"/>
      <c r="DF86" s="413"/>
      <c r="DG86" s="27"/>
      <c r="DH86" s="27"/>
      <c r="DI86" s="27"/>
      <c r="DJ86" s="27"/>
      <c r="DK86" s="198" t="str">
        <f t="shared" si="31"/>
        <v/>
      </c>
      <c r="DL86" s="198"/>
      <c r="DM86" s="198"/>
      <c r="DN86" s="198"/>
      <c r="DO86" s="198"/>
      <c r="DP86" s="198"/>
      <c r="DQ86" s="198"/>
      <c r="DR86" s="201"/>
      <c r="DS86" s="201"/>
      <c r="DT86" s="201"/>
      <c r="DU86" s="201"/>
      <c r="DV86" s="201"/>
      <c r="DW86" s="201"/>
      <c r="DX86" s="201"/>
    </row>
    <row r="87" spans="1:128" ht="23.25" x14ac:dyDescent="0.25">
      <c r="A87" s="45">
        <v>21</v>
      </c>
      <c r="B87" s="359" t="str">
        <f t="shared" si="27"/>
        <v/>
      </c>
      <c r="C87" s="359"/>
      <c r="D87" s="359"/>
      <c r="E87" s="359"/>
      <c r="F87" s="359"/>
      <c r="G87" s="359"/>
      <c r="H87" s="359"/>
      <c r="I87" s="359"/>
      <c r="J87" s="359"/>
      <c r="K87" s="359"/>
      <c r="L87" s="359"/>
      <c r="M87" s="359"/>
      <c r="N87" s="359"/>
      <c r="O87" s="359"/>
      <c r="P87" s="359"/>
      <c r="Q87" s="359"/>
      <c r="R87" s="359"/>
      <c r="S87" s="359"/>
      <c r="T87" s="388" t="str">
        <f>IF(B87="","",'1) Company information'!$E$16)</f>
        <v/>
      </c>
      <c r="U87" s="388"/>
      <c r="V87" s="388"/>
      <c r="W87" s="399"/>
      <c r="X87" s="413"/>
      <c r="Y87" s="413"/>
      <c r="Z87" s="413"/>
      <c r="AA87" s="413"/>
      <c r="AB87" s="27"/>
      <c r="AC87" s="19"/>
      <c r="AD87" s="19"/>
      <c r="AE87" s="27"/>
      <c r="AF87" s="386"/>
      <c r="AG87" s="386"/>
      <c r="AH87" s="27"/>
      <c r="AI87" s="386"/>
      <c r="AJ87" s="386"/>
      <c r="AK87" s="27"/>
      <c r="AL87" s="409" t="str">
        <f t="shared" si="28"/>
        <v/>
      </c>
      <c r="AM87" s="409"/>
      <c r="AN87" s="129"/>
      <c r="AO87" s="19"/>
      <c r="AP87" s="168"/>
      <c r="CF87" s="45">
        <v>21</v>
      </c>
      <c r="CG87" s="359" t="str">
        <f t="shared" si="29"/>
        <v/>
      </c>
      <c r="CH87" s="359"/>
      <c r="CI87" s="359"/>
      <c r="CJ87" s="359"/>
      <c r="CK87" s="359"/>
      <c r="CL87" s="359"/>
      <c r="CM87" s="359"/>
      <c r="CN87" s="359"/>
      <c r="CO87" s="359"/>
      <c r="CP87" s="359"/>
      <c r="CQ87" s="359"/>
      <c r="CR87" s="359"/>
      <c r="CS87" s="359"/>
      <c r="CT87" s="359"/>
      <c r="CU87" s="359"/>
      <c r="CV87" s="359"/>
      <c r="CW87" s="359"/>
      <c r="CX87" s="359"/>
      <c r="CY87" s="388" t="str">
        <f>IF(CG87="","",'1) Company information'!$E$16)</f>
        <v/>
      </c>
      <c r="CZ87" s="388"/>
      <c r="DA87" s="388"/>
      <c r="DB87" s="399"/>
      <c r="DC87" s="413">
        <f t="shared" si="30"/>
        <v>0</v>
      </c>
      <c r="DD87" s="413"/>
      <c r="DE87" s="413"/>
      <c r="DF87" s="413"/>
      <c r="DG87" s="27"/>
      <c r="DH87" s="27"/>
      <c r="DI87" s="27"/>
      <c r="DJ87" s="27"/>
      <c r="DK87" s="198" t="str">
        <f t="shared" si="31"/>
        <v/>
      </c>
      <c r="DL87" s="198"/>
      <c r="DM87" s="198"/>
      <c r="DN87" s="198"/>
      <c r="DO87" s="198"/>
      <c r="DP87" s="198"/>
      <c r="DQ87" s="198"/>
      <c r="DR87" s="201"/>
      <c r="DS87" s="201"/>
      <c r="DT87" s="201"/>
      <c r="DU87" s="201"/>
      <c r="DV87" s="201"/>
      <c r="DW87" s="201"/>
      <c r="DX87" s="201"/>
    </row>
    <row r="88" spans="1:128" ht="23.25" x14ac:dyDescent="0.25">
      <c r="A88" s="45">
        <v>22</v>
      </c>
      <c r="B88" s="359" t="str">
        <f t="shared" si="27"/>
        <v/>
      </c>
      <c r="C88" s="359"/>
      <c r="D88" s="359"/>
      <c r="E88" s="359"/>
      <c r="F88" s="359"/>
      <c r="G88" s="359"/>
      <c r="H88" s="359"/>
      <c r="I88" s="359"/>
      <c r="J88" s="359"/>
      <c r="K88" s="359"/>
      <c r="L88" s="359"/>
      <c r="M88" s="359"/>
      <c r="N88" s="359"/>
      <c r="O88" s="359"/>
      <c r="P88" s="359"/>
      <c r="Q88" s="359"/>
      <c r="R88" s="359"/>
      <c r="S88" s="359"/>
      <c r="T88" s="388" t="str">
        <f>IF(B88="","",'1) Company information'!$E$16)</f>
        <v/>
      </c>
      <c r="U88" s="388"/>
      <c r="V88" s="388"/>
      <c r="W88" s="399"/>
      <c r="X88" s="413"/>
      <c r="Y88" s="413"/>
      <c r="Z88" s="413"/>
      <c r="AA88" s="413"/>
      <c r="AB88" s="27"/>
      <c r="AC88" s="19"/>
      <c r="AD88" s="19"/>
      <c r="AE88" s="27"/>
      <c r="AF88" s="386"/>
      <c r="AG88" s="386"/>
      <c r="AH88" s="27"/>
      <c r="AI88" s="386"/>
      <c r="AJ88" s="386"/>
      <c r="AK88" s="27"/>
      <c r="AL88" s="409" t="str">
        <f t="shared" si="28"/>
        <v/>
      </c>
      <c r="AM88" s="409"/>
      <c r="AN88" s="129"/>
      <c r="AO88" s="19"/>
      <c r="AP88" s="168"/>
      <c r="CF88" s="45">
        <v>22</v>
      </c>
      <c r="CG88" s="359" t="str">
        <f t="shared" si="29"/>
        <v/>
      </c>
      <c r="CH88" s="359"/>
      <c r="CI88" s="359"/>
      <c r="CJ88" s="359"/>
      <c r="CK88" s="359"/>
      <c r="CL88" s="359"/>
      <c r="CM88" s="359"/>
      <c r="CN88" s="359"/>
      <c r="CO88" s="359"/>
      <c r="CP88" s="359"/>
      <c r="CQ88" s="359"/>
      <c r="CR88" s="359"/>
      <c r="CS88" s="359"/>
      <c r="CT88" s="359"/>
      <c r="CU88" s="359"/>
      <c r="CV88" s="359"/>
      <c r="CW88" s="359"/>
      <c r="CX88" s="359"/>
      <c r="CY88" s="388" t="str">
        <f>IF(CG88="","",'1) Company information'!$E$16)</f>
        <v/>
      </c>
      <c r="CZ88" s="388"/>
      <c r="DA88" s="388"/>
      <c r="DB88" s="399"/>
      <c r="DC88" s="413">
        <f t="shared" si="30"/>
        <v>0</v>
      </c>
      <c r="DD88" s="413"/>
      <c r="DE88" s="413"/>
      <c r="DF88" s="413"/>
      <c r="DG88" s="27"/>
      <c r="DH88" s="27"/>
      <c r="DI88" s="27"/>
      <c r="DJ88" s="27"/>
      <c r="DK88" s="198" t="str">
        <f t="shared" si="31"/>
        <v/>
      </c>
      <c r="DL88" s="198"/>
      <c r="DM88" s="198"/>
      <c r="DN88" s="198"/>
      <c r="DO88" s="198"/>
      <c r="DP88" s="198"/>
      <c r="DQ88" s="198"/>
      <c r="DR88" s="201"/>
      <c r="DS88" s="201"/>
      <c r="DT88" s="201"/>
      <c r="DU88" s="201"/>
      <c r="DV88" s="201"/>
      <c r="DW88" s="201"/>
      <c r="DX88" s="201"/>
    </row>
    <row r="89" spans="1:128" ht="23.25" x14ac:dyDescent="0.25">
      <c r="A89" s="45">
        <v>23</v>
      </c>
      <c r="B89" s="359" t="str">
        <f t="shared" si="27"/>
        <v/>
      </c>
      <c r="C89" s="359"/>
      <c r="D89" s="359"/>
      <c r="E89" s="359"/>
      <c r="F89" s="359"/>
      <c r="G89" s="359"/>
      <c r="H89" s="359"/>
      <c r="I89" s="359"/>
      <c r="J89" s="359"/>
      <c r="K89" s="359"/>
      <c r="L89" s="359"/>
      <c r="M89" s="359"/>
      <c r="N89" s="359"/>
      <c r="O89" s="359"/>
      <c r="P89" s="359"/>
      <c r="Q89" s="359"/>
      <c r="R89" s="359"/>
      <c r="S89" s="359"/>
      <c r="T89" s="388" t="str">
        <f>IF(B89="","",'1) Company information'!$E$16)</f>
        <v/>
      </c>
      <c r="U89" s="388"/>
      <c r="V89" s="388"/>
      <c r="W89" s="399"/>
      <c r="X89" s="413"/>
      <c r="Y89" s="413"/>
      <c r="Z89" s="413"/>
      <c r="AA89" s="413"/>
      <c r="AB89" s="27"/>
      <c r="AC89" s="19"/>
      <c r="AD89" s="19"/>
      <c r="AE89" s="27"/>
      <c r="AF89" s="386"/>
      <c r="AG89" s="386"/>
      <c r="AH89" s="27"/>
      <c r="AI89" s="386"/>
      <c r="AJ89" s="386"/>
      <c r="AK89" s="27"/>
      <c r="AL89" s="409" t="str">
        <f t="shared" si="28"/>
        <v/>
      </c>
      <c r="AM89" s="409"/>
      <c r="AN89" s="129"/>
      <c r="AO89" s="19"/>
      <c r="AP89" s="168"/>
      <c r="CF89" s="45">
        <v>23</v>
      </c>
      <c r="CG89" s="359" t="str">
        <f t="shared" si="29"/>
        <v/>
      </c>
      <c r="CH89" s="359"/>
      <c r="CI89" s="359"/>
      <c r="CJ89" s="359"/>
      <c r="CK89" s="359"/>
      <c r="CL89" s="359"/>
      <c r="CM89" s="359"/>
      <c r="CN89" s="359"/>
      <c r="CO89" s="359"/>
      <c r="CP89" s="359"/>
      <c r="CQ89" s="359"/>
      <c r="CR89" s="359"/>
      <c r="CS89" s="359"/>
      <c r="CT89" s="359"/>
      <c r="CU89" s="359"/>
      <c r="CV89" s="359"/>
      <c r="CW89" s="359"/>
      <c r="CX89" s="359"/>
      <c r="CY89" s="388" t="str">
        <f>IF(CG89="","",'1) Company information'!$E$16)</f>
        <v/>
      </c>
      <c r="CZ89" s="388"/>
      <c r="DA89" s="388"/>
      <c r="DB89" s="399"/>
      <c r="DC89" s="413">
        <f t="shared" si="30"/>
        <v>0</v>
      </c>
      <c r="DD89" s="413"/>
      <c r="DE89" s="413"/>
      <c r="DF89" s="413"/>
      <c r="DG89" s="27"/>
      <c r="DH89" s="27"/>
      <c r="DI89" s="27"/>
      <c r="DJ89" s="27"/>
      <c r="DK89" s="198" t="str">
        <f t="shared" si="31"/>
        <v/>
      </c>
      <c r="DL89" s="198"/>
      <c r="DM89" s="198"/>
      <c r="DN89" s="198"/>
      <c r="DO89" s="198"/>
      <c r="DP89" s="198"/>
      <c r="DQ89" s="198"/>
      <c r="DR89" s="201"/>
      <c r="DS89" s="201"/>
      <c r="DT89" s="201"/>
      <c r="DU89" s="201"/>
      <c r="DV89" s="201"/>
      <c r="DW89" s="201"/>
      <c r="DX89" s="201"/>
    </row>
    <row r="90" spans="1:128" ht="23.25" x14ac:dyDescent="0.25">
      <c r="A90" s="45">
        <v>24</v>
      </c>
      <c r="B90" s="359" t="str">
        <f t="shared" si="27"/>
        <v/>
      </c>
      <c r="C90" s="359"/>
      <c r="D90" s="359"/>
      <c r="E90" s="359"/>
      <c r="F90" s="359"/>
      <c r="G90" s="359"/>
      <c r="H90" s="359"/>
      <c r="I90" s="359"/>
      <c r="J90" s="359"/>
      <c r="K90" s="359"/>
      <c r="L90" s="359"/>
      <c r="M90" s="359"/>
      <c r="N90" s="359"/>
      <c r="O90" s="359"/>
      <c r="P90" s="359"/>
      <c r="Q90" s="359"/>
      <c r="R90" s="359"/>
      <c r="S90" s="359"/>
      <c r="T90" s="388" t="str">
        <f>IF(B90="","",'1) Company information'!$E$16)</f>
        <v/>
      </c>
      <c r="U90" s="388"/>
      <c r="V90" s="388"/>
      <c r="W90" s="399"/>
      <c r="X90" s="413"/>
      <c r="Y90" s="413"/>
      <c r="Z90" s="413"/>
      <c r="AA90" s="413"/>
      <c r="AB90" s="27"/>
      <c r="AC90" s="19"/>
      <c r="AD90" s="19"/>
      <c r="AE90" s="27"/>
      <c r="AF90" s="386"/>
      <c r="AG90" s="386"/>
      <c r="AH90" s="27"/>
      <c r="AI90" s="386"/>
      <c r="AJ90" s="386"/>
      <c r="AK90" s="27"/>
      <c r="AL90" s="409" t="str">
        <f t="shared" si="28"/>
        <v/>
      </c>
      <c r="AM90" s="409"/>
      <c r="AN90" s="129"/>
      <c r="AO90" s="19"/>
      <c r="AP90" s="168"/>
      <c r="CF90" s="45">
        <v>24</v>
      </c>
      <c r="CG90" s="359" t="str">
        <f t="shared" si="29"/>
        <v/>
      </c>
      <c r="CH90" s="359"/>
      <c r="CI90" s="359"/>
      <c r="CJ90" s="359"/>
      <c r="CK90" s="359"/>
      <c r="CL90" s="359"/>
      <c r="CM90" s="359"/>
      <c r="CN90" s="359"/>
      <c r="CO90" s="359"/>
      <c r="CP90" s="359"/>
      <c r="CQ90" s="359"/>
      <c r="CR90" s="359"/>
      <c r="CS90" s="359"/>
      <c r="CT90" s="359"/>
      <c r="CU90" s="359"/>
      <c r="CV90" s="359"/>
      <c r="CW90" s="359"/>
      <c r="CX90" s="359"/>
      <c r="CY90" s="388" t="str">
        <f>IF(CG90="","",'1) Company information'!$E$16)</f>
        <v/>
      </c>
      <c r="CZ90" s="388"/>
      <c r="DA90" s="388"/>
      <c r="DB90" s="399"/>
      <c r="DC90" s="413">
        <f t="shared" si="30"/>
        <v>0</v>
      </c>
      <c r="DD90" s="413"/>
      <c r="DE90" s="413"/>
      <c r="DF90" s="413"/>
      <c r="DG90" s="27"/>
      <c r="DH90" s="27"/>
      <c r="DI90" s="27"/>
      <c r="DJ90" s="27"/>
      <c r="DK90" s="198" t="str">
        <f t="shared" si="31"/>
        <v/>
      </c>
      <c r="DL90" s="198"/>
      <c r="DM90" s="198"/>
      <c r="DN90" s="198"/>
      <c r="DO90" s="198"/>
      <c r="DP90" s="198"/>
      <c r="DQ90" s="198"/>
      <c r="DR90" s="201"/>
      <c r="DS90" s="201"/>
      <c r="DT90" s="201"/>
      <c r="DU90" s="201"/>
      <c r="DV90" s="201"/>
      <c r="DW90" s="201"/>
      <c r="DX90" s="201"/>
    </row>
    <row r="91" spans="1:128" ht="23.25" x14ac:dyDescent="0.25">
      <c r="A91" s="45">
        <v>25</v>
      </c>
      <c r="B91" s="359" t="str">
        <f t="shared" si="27"/>
        <v/>
      </c>
      <c r="C91" s="359"/>
      <c r="D91" s="359"/>
      <c r="E91" s="359"/>
      <c r="F91" s="359"/>
      <c r="G91" s="359"/>
      <c r="H91" s="359"/>
      <c r="I91" s="359"/>
      <c r="J91" s="359"/>
      <c r="K91" s="359"/>
      <c r="L91" s="359"/>
      <c r="M91" s="359"/>
      <c r="N91" s="359"/>
      <c r="O91" s="359"/>
      <c r="P91" s="359"/>
      <c r="Q91" s="359"/>
      <c r="R91" s="359"/>
      <c r="S91" s="359"/>
      <c r="T91" s="388" t="str">
        <f>IF(B91="","",'1) Company information'!$E$16)</f>
        <v/>
      </c>
      <c r="U91" s="388"/>
      <c r="V91" s="388"/>
      <c r="W91" s="399"/>
      <c r="X91" s="413"/>
      <c r="Y91" s="413"/>
      <c r="Z91" s="413"/>
      <c r="AA91" s="413"/>
      <c r="AB91" s="27"/>
      <c r="AC91" s="19"/>
      <c r="AD91" s="19"/>
      <c r="AE91" s="27"/>
      <c r="AF91" s="386"/>
      <c r="AG91" s="386"/>
      <c r="AH91" s="27"/>
      <c r="AI91" s="386"/>
      <c r="AJ91" s="386"/>
      <c r="AK91" s="27"/>
      <c r="AL91" s="409" t="str">
        <f t="shared" si="28"/>
        <v/>
      </c>
      <c r="AM91" s="409"/>
      <c r="AN91" s="129"/>
      <c r="AO91" s="19"/>
      <c r="AP91" s="168"/>
      <c r="CF91" s="45">
        <v>25</v>
      </c>
      <c r="CG91" s="359" t="str">
        <f t="shared" si="29"/>
        <v/>
      </c>
      <c r="CH91" s="359"/>
      <c r="CI91" s="359"/>
      <c r="CJ91" s="359"/>
      <c r="CK91" s="359"/>
      <c r="CL91" s="359"/>
      <c r="CM91" s="359"/>
      <c r="CN91" s="359"/>
      <c r="CO91" s="359"/>
      <c r="CP91" s="359"/>
      <c r="CQ91" s="359"/>
      <c r="CR91" s="359"/>
      <c r="CS91" s="359"/>
      <c r="CT91" s="359"/>
      <c r="CU91" s="359"/>
      <c r="CV91" s="359"/>
      <c r="CW91" s="359"/>
      <c r="CX91" s="359"/>
      <c r="CY91" s="388" t="str">
        <f>IF(CG91="","",'1) Company information'!$E$16)</f>
        <v/>
      </c>
      <c r="CZ91" s="388"/>
      <c r="DA91" s="388"/>
      <c r="DB91" s="399"/>
      <c r="DC91" s="413">
        <f t="shared" si="30"/>
        <v>0</v>
      </c>
      <c r="DD91" s="413"/>
      <c r="DE91" s="413"/>
      <c r="DF91" s="413"/>
      <c r="DG91" s="27"/>
      <c r="DH91" s="27"/>
      <c r="DI91" s="27"/>
      <c r="DJ91" s="27"/>
      <c r="DK91" s="198" t="str">
        <f t="shared" si="31"/>
        <v/>
      </c>
      <c r="DL91" s="198"/>
      <c r="DM91" s="198"/>
      <c r="DN91" s="198"/>
      <c r="DO91" s="198"/>
      <c r="DP91" s="198"/>
      <c r="DQ91" s="198"/>
      <c r="DR91" s="201"/>
      <c r="DS91" s="201"/>
      <c r="DT91" s="201"/>
      <c r="DU91" s="201"/>
      <c r="DV91" s="201"/>
      <c r="DW91" s="201"/>
      <c r="DX91" s="201"/>
    </row>
    <row r="92" spans="1:128" ht="23.25" hidden="1" customHeight="1" x14ac:dyDescent="0.25">
      <c r="A92" s="45">
        <v>26</v>
      </c>
      <c r="B92" s="359" t="str">
        <f t="shared" si="27"/>
        <v/>
      </c>
      <c r="C92" s="359"/>
      <c r="D92" s="359"/>
      <c r="E92" s="359"/>
      <c r="F92" s="359"/>
      <c r="G92" s="359"/>
      <c r="H92" s="359"/>
      <c r="I92" s="359"/>
      <c r="J92" s="359"/>
      <c r="K92" s="359"/>
      <c r="L92" s="359"/>
      <c r="M92" s="359"/>
      <c r="N92" s="359"/>
      <c r="O92" s="359"/>
      <c r="P92" s="359"/>
      <c r="Q92" s="359"/>
      <c r="R92" s="359"/>
      <c r="S92" s="359"/>
      <c r="T92" s="388" t="str">
        <f>IF(B92="","",'1) Company information'!$E$16)</f>
        <v/>
      </c>
      <c r="U92" s="388"/>
      <c r="V92" s="388"/>
      <c r="W92" s="399"/>
      <c r="X92" s="412"/>
      <c r="Y92" s="412"/>
      <c r="Z92" s="412"/>
      <c r="AA92" s="412"/>
      <c r="AB92" s="27"/>
      <c r="AC92" s="19"/>
      <c r="AD92" s="19"/>
      <c r="AE92" s="27"/>
      <c r="AF92" s="386"/>
      <c r="AG92" s="386"/>
      <c r="AH92" s="27"/>
      <c r="AI92" s="386"/>
      <c r="AJ92" s="386"/>
      <c r="AK92" s="27"/>
      <c r="AL92" s="409" t="str">
        <f t="shared" si="28"/>
        <v/>
      </c>
      <c r="AM92" s="409"/>
      <c r="AN92" s="172"/>
      <c r="AO92" s="19"/>
      <c r="AP92" s="168"/>
      <c r="CF92" s="45">
        <v>26</v>
      </c>
      <c r="CG92" s="359" t="str">
        <f t="shared" si="29"/>
        <v/>
      </c>
      <c r="CH92" s="359"/>
      <c r="CI92" s="359"/>
      <c r="CJ92" s="359"/>
      <c r="CK92" s="359"/>
      <c r="CL92" s="359"/>
      <c r="CM92" s="359"/>
      <c r="CN92" s="359"/>
      <c r="CO92" s="359"/>
      <c r="CP92" s="359"/>
      <c r="CQ92" s="359"/>
      <c r="CR92" s="359"/>
      <c r="CS92" s="359"/>
      <c r="CT92" s="359"/>
      <c r="CU92" s="359"/>
      <c r="CV92" s="359"/>
      <c r="CW92" s="359"/>
      <c r="CX92" s="359"/>
      <c r="CY92" s="388" t="str">
        <f>IF(CG92="","",'1) Company information'!$E$16)</f>
        <v/>
      </c>
      <c r="CZ92" s="388"/>
      <c r="DA92" s="388"/>
      <c r="DB92" s="399"/>
      <c r="DC92" s="413">
        <f t="shared" si="30"/>
        <v>0</v>
      </c>
      <c r="DD92" s="413"/>
      <c r="DE92" s="413"/>
      <c r="DF92" s="413"/>
      <c r="DG92" s="27"/>
      <c r="DH92" s="27"/>
      <c r="DI92" s="27"/>
      <c r="DJ92" s="27"/>
      <c r="DK92" s="198" t="str">
        <f t="shared" si="31"/>
        <v/>
      </c>
      <c r="DL92" s="198"/>
      <c r="DM92" s="198"/>
      <c r="DN92" s="198"/>
      <c r="DO92" s="198"/>
      <c r="DP92" s="198"/>
      <c r="DQ92" s="198"/>
      <c r="DR92" s="201"/>
      <c r="DS92" s="201"/>
      <c r="DT92" s="201"/>
      <c r="DU92" s="201"/>
      <c r="DV92" s="201"/>
      <c r="DW92" s="201"/>
      <c r="DX92" s="201"/>
    </row>
    <row r="93" spans="1:128" ht="23.25" hidden="1" customHeight="1" x14ac:dyDescent="0.25">
      <c r="A93" s="45">
        <v>27</v>
      </c>
      <c r="B93" s="359" t="str">
        <f t="shared" si="27"/>
        <v/>
      </c>
      <c r="C93" s="359"/>
      <c r="D93" s="359"/>
      <c r="E93" s="359"/>
      <c r="F93" s="359"/>
      <c r="G93" s="359"/>
      <c r="H93" s="359"/>
      <c r="I93" s="359"/>
      <c r="J93" s="359"/>
      <c r="K93" s="359"/>
      <c r="L93" s="359"/>
      <c r="M93" s="359"/>
      <c r="N93" s="359"/>
      <c r="O93" s="359"/>
      <c r="P93" s="359"/>
      <c r="Q93" s="359"/>
      <c r="R93" s="359"/>
      <c r="S93" s="359"/>
      <c r="T93" s="388" t="str">
        <f>IF(B93="","",'1) Company information'!$E$16)</f>
        <v/>
      </c>
      <c r="U93" s="388"/>
      <c r="V93" s="388"/>
      <c r="W93" s="399"/>
      <c r="X93" s="412"/>
      <c r="Y93" s="412"/>
      <c r="Z93" s="412"/>
      <c r="AA93" s="412"/>
      <c r="AB93" s="27"/>
      <c r="AC93" s="19"/>
      <c r="AD93" s="19"/>
      <c r="AE93" s="27"/>
      <c r="AF93" s="386"/>
      <c r="AG93" s="386"/>
      <c r="AH93" s="27"/>
      <c r="AI93" s="386"/>
      <c r="AJ93" s="386"/>
      <c r="AK93" s="27"/>
      <c r="AL93" s="409" t="str">
        <f t="shared" si="28"/>
        <v/>
      </c>
      <c r="AM93" s="409"/>
      <c r="AN93" s="172"/>
      <c r="AO93" s="19"/>
      <c r="AP93" s="168"/>
      <c r="CF93" s="45">
        <v>27</v>
      </c>
      <c r="CG93" s="359" t="str">
        <f t="shared" si="29"/>
        <v/>
      </c>
      <c r="CH93" s="359"/>
      <c r="CI93" s="359"/>
      <c r="CJ93" s="359"/>
      <c r="CK93" s="359"/>
      <c r="CL93" s="359"/>
      <c r="CM93" s="359"/>
      <c r="CN93" s="359"/>
      <c r="CO93" s="359"/>
      <c r="CP93" s="359"/>
      <c r="CQ93" s="359"/>
      <c r="CR93" s="359"/>
      <c r="CS93" s="359"/>
      <c r="CT93" s="359"/>
      <c r="CU93" s="359"/>
      <c r="CV93" s="359"/>
      <c r="CW93" s="359"/>
      <c r="CX93" s="359"/>
      <c r="CY93" s="388" t="str">
        <f>IF(CG93="","",'1) Company information'!$E$16)</f>
        <v/>
      </c>
      <c r="CZ93" s="388"/>
      <c r="DA93" s="388"/>
      <c r="DB93" s="399"/>
      <c r="DC93" s="413">
        <f t="shared" si="30"/>
        <v>0</v>
      </c>
      <c r="DD93" s="413"/>
      <c r="DE93" s="413"/>
      <c r="DF93" s="413"/>
      <c r="DG93" s="27"/>
      <c r="DH93" s="27"/>
      <c r="DI93" s="27"/>
      <c r="DJ93" s="27"/>
      <c r="DK93" s="198" t="str">
        <f t="shared" si="31"/>
        <v/>
      </c>
      <c r="DL93" s="198"/>
      <c r="DM93" s="198"/>
      <c r="DN93" s="198"/>
      <c r="DO93" s="198"/>
      <c r="DP93" s="198"/>
      <c r="DQ93" s="198"/>
      <c r="DR93" s="201"/>
      <c r="DS93" s="201"/>
      <c r="DT93" s="201"/>
      <c r="DU93" s="201"/>
      <c r="DV93" s="201"/>
      <c r="DW93" s="201"/>
      <c r="DX93" s="201"/>
    </row>
    <row r="94" spans="1:128" ht="23.25" hidden="1" customHeight="1" x14ac:dyDescent="0.25">
      <c r="A94" s="45">
        <v>28</v>
      </c>
      <c r="B94" s="359" t="str">
        <f t="shared" si="27"/>
        <v/>
      </c>
      <c r="C94" s="359"/>
      <c r="D94" s="359"/>
      <c r="E94" s="359"/>
      <c r="F94" s="359"/>
      <c r="G94" s="359"/>
      <c r="H94" s="359"/>
      <c r="I94" s="359"/>
      <c r="J94" s="359"/>
      <c r="K94" s="359"/>
      <c r="L94" s="359"/>
      <c r="M94" s="359"/>
      <c r="N94" s="359"/>
      <c r="O94" s="359"/>
      <c r="P94" s="359"/>
      <c r="Q94" s="359"/>
      <c r="R94" s="359"/>
      <c r="S94" s="359"/>
      <c r="T94" s="388" t="str">
        <f>IF(B94="","",'1) Company information'!$E$16)</f>
        <v/>
      </c>
      <c r="U94" s="388"/>
      <c r="V94" s="388"/>
      <c r="W94" s="399"/>
      <c r="X94" s="412"/>
      <c r="Y94" s="412"/>
      <c r="Z94" s="412"/>
      <c r="AA94" s="412"/>
      <c r="AB94" s="27"/>
      <c r="AC94" s="19"/>
      <c r="AD94" s="19"/>
      <c r="AE94" s="27"/>
      <c r="AF94" s="386"/>
      <c r="AG94" s="386"/>
      <c r="AH94" s="27"/>
      <c r="AI94" s="386"/>
      <c r="AJ94" s="386"/>
      <c r="AK94" s="27"/>
      <c r="AL94" s="409" t="str">
        <f t="shared" si="28"/>
        <v/>
      </c>
      <c r="AM94" s="409"/>
      <c r="AN94" s="172"/>
      <c r="AO94" s="19"/>
      <c r="AP94" s="168"/>
      <c r="CF94" s="45">
        <v>28</v>
      </c>
      <c r="CG94" s="359" t="str">
        <f t="shared" si="29"/>
        <v/>
      </c>
      <c r="CH94" s="359"/>
      <c r="CI94" s="359"/>
      <c r="CJ94" s="359"/>
      <c r="CK94" s="359"/>
      <c r="CL94" s="359"/>
      <c r="CM94" s="359"/>
      <c r="CN94" s="359"/>
      <c r="CO94" s="359"/>
      <c r="CP94" s="359"/>
      <c r="CQ94" s="359"/>
      <c r="CR94" s="359"/>
      <c r="CS94" s="359"/>
      <c r="CT94" s="359"/>
      <c r="CU94" s="359"/>
      <c r="CV94" s="359"/>
      <c r="CW94" s="359"/>
      <c r="CX94" s="359"/>
      <c r="CY94" s="388" t="str">
        <f>IF(CG94="","",'1) Company information'!$E$16)</f>
        <v/>
      </c>
      <c r="CZ94" s="388"/>
      <c r="DA94" s="388"/>
      <c r="DB94" s="399"/>
      <c r="DC94" s="413">
        <f t="shared" si="30"/>
        <v>0</v>
      </c>
      <c r="DD94" s="413"/>
      <c r="DE94" s="413"/>
      <c r="DF94" s="413"/>
      <c r="DG94" s="27"/>
      <c r="DH94" s="27"/>
      <c r="DI94" s="27"/>
      <c r="DJ94" s="27"/>
      <c r="DK94" s="198" t="str">
        <f t="shared" si="31"/>
        <v/>
      </c>
      <c r="DL94" s="198"/>
      <c r="DM94" s="198"/>
      <c r="DN94" s="198"/>
      <c r="DO94" s="198"/>
      <c r="DP94" s="198"/>
      <c r="DQ94" s="198"/>
      <c r="DR94" s="201"/>
      <c r="DS94" s="201"/>
      <c r="DT94" s="201"/>
      <c r="DU94" s="201"/>
      <c r="DV94" s="201"/>
      <c r="DW94" s="201"/>
      <c r="DX94" s="201"/>
    </row>
    <row r="95" spans="1:128" ht="23.25" hidden="1" customHeight="1" x14ac:dyDescent="0.25">
      <c r="A95" s="45">
        <v>29</v>
      </c>
      <c r="B95" s="359" t="str">
        <f t="shared" si="27"/>
        <v/>
      </c>
      <c r="C95" s="359"/>
      <c r="D95" s="359"/>
      <c r="E95" s="359"/>
      <c r="F95" s="359"/>
      <c r="G95" s="359"/>
      <c r="H95" s="359"/>
      <c r="I95" s="359"/>
      <c r="J95" s="359"/>
      <c r="K95" s="359"/>
      <c r="L95" s="359"/>
      <c r="M95" s="359"/>
      <c r="N95" s="359"/>
      <c r="O95" s="359"/>
      <c r="P95" s="359"/>
      <c r="Q95" s="359"/>
      <c r="R95" s="359"/>
      <c r="S95" s="359"/>
      <c r="T95" s="388" t="str">
        <f>IF(B95="","",'1) Company information'!$E$16)</f>
        <v/>
      </c>
      <c r="U95" s="388"/>
      <c r="V95" s="388"/>
      <c r="W95" s="399"/>
      <c r="X95" s="412"/>
      <c r="Y95" s="412"/>
      <c r="Z95" s="412"/>
      <c r="AA95" s="412"/>
      <c r="AB95" s="27"/>
      <c r="AC95" s="19"/>
      <c r="AD95" s="19"/>
      <c r="AE95" s="27"/>
      <c r="AF95" s="386"/>
      <c r="AG95" s="386"/>
      <c r="AH95" s="27"/>
      <c r="AI95" s="386"/>
      <c r="AJ95" s="386"/>
      <c r="AK95" s="27"/>
      <c r="AL95" s="409" t="str">
        <f t="shared" si="28"/>
        <v/>
      </c>
      <c r="AM95" s="409"/>
      <c r="AN95" s="172"/>
      <c r="AO95" s="19"/>
      <c r="AP95" s="168"/>
      <c r="CF95" s="45">
        <v>29</v>
      </c>
      <c r="CG95" s="359" t="str">
        <f t="shared" si="29"/>
        <v/>
      </c>
      <c r="CH95" s="359"/>
      <c r="CI95" s="359"/>
      <c r="CJ95" s="359"/>
      <c r="CK95" s="359"/>
      <c r="CL95" s="359"/>
      <c r="CM95" s="359"/>
      <c r="CN95" s="359"/>
      <c r="CO95" s="359"/>
      <c r="CP95" s="359"/>
      <c r="CQ95" s="359"/>
      <c r="CR95" s="359"/>
      <c r="CS95" s="359"/>
      <c r="CT95" s="359"/>
      <c r="CU95" s="359"/>
      <c r="CV95" s="359"/>
      <c r="CW95" s="359"/>
      <c r="CX95" s="359"/>
      <c r="CY95" s="388" t="str">
        <f>IF(CG95="","",'1) Company information'!$E$16)</f>
        <v/>
      </c>
      <c r="CZ95" s="388"/>
      <c r="DA95" s="388"/>
      <c r="DB95" s="399"/>
      <c r="DC95" s="413">
        <f t="shared" si="30"/>
        <v>0</v>
      </c>
      <c r="DD95" s="413"/>
      <c r="DE95" s="413"/>
      <c r="DF95" s="413"/>
      <c r="DG95" s="27"/>
      <c r="DH95" s="27"/>
      <c r="DI95" s="27"/>
      <c r="DJ95" s="27"/>
      <c r="DK95" s="198" t="str">
        <f t="shared" si="31"/>
        <v/>
      </c>
      <c r="DL95" s="198"/>
      <c r="DM95" s="198"/>
      <c r="DN95" s="198"/>
      <c r="DO95" s="198"/>
      <c r="DP95" s="198"/>
      <c r="DQ95" s="198"/>
      <c r="DR95" s="201"/>
      <c r="DS95" s="201"/>
      <c r="DT95" s="201"/>
      <c r="DU95" s="201"/>
      <c r="DV95" s="201"/>
      <c r="DW95" s="201"/>
      <c r="DX95" s="201"/>
    </row>
    <row r="96" spans="1:128" ht="23.25" hidden="1" customHeight="1" x14ac:dyDescent="0.25">
      <c r="A96" s="45">
        <v>30</v>
      </c>
      <c r="B96" s="359" t="str">
        <f t="shared" si="27"/>
        <v/>
      </c>
      <c r="C96" s="359"/>
      <c r="D96" s="359"/>
      <c r="E96" s="359"/>
      <c r="F96" s="359"/>
      <c r="G96" s="359"/>
      <c r="H96" s="359"/>
      <c r="I96" s="359"/>
      <c r="J96" s="359"/>
      <c r="K96" s="359"/>
      <c r="L96" s="359"/>
      <c r="M96" s="359"/>
      <c r="N96" s="359"/>
      <c r="O96" s="359"/>
      <c r="P96" s="359"/>
      <c r="Q96" s="359"/>
      <c r="R96" s="359"/>
      <c r="S96" s="359"/>
      <c r="T96" s="388" t="str">
        <f>IF(B96="","",'1) Company information'!$E$16)</f>
        <v/>
      </c>
      <c r="U96" s="388"/>
      <c r="V96" s="388"/>
      <c r="W96" s="399"/>
      <c r="X96" s="412"/>
      <c r="Y96" s="412"/>
      <c r="Z96" s="412"/>
      <c r="AA96" s="412"/>
      <c r="AB96" s="27"/>
      <c r="AC96" s="19"/>
      <c r="AD96" s="19"/>
      <c r="AE96" s="27"/>
      <c r="AF96" s="386"/>
      <c r="AG96" s="386"/>
      <c r="AH96" s="27"/>
      <c r="AI96" s="386"/>
      <c r="AJ96" s="386"/>
      <c r="AK96" s="27"/>
      <c r="AL96" s="409" t="str">
        <f t="shared" si="28"/>
        <v/>
      </c>
      <c r="AM96" s="409"/>
      <c r="AN96" s="172"/>
      <c r="AO96" s="19"/>
      <c r="AP96" s="168"/>
      <c r="CF96" s="45">
        <v>30</v>
      </c>
      <c r="CG96" s="359" t="str">
        <f t="shared" si="29"/>
        <v/>
      </c>
      <c r="CH96" s="359"/>
      <c r="CI96" s="359"/>
      <c r="CJ96" s="359"/>
      <c r="CK96" s="359"/>
      <c r="CL96" s="359"/>
      <c r="CM96" s="359"/>
      <c r="CN96" s="359"/>
      <c r="CO96" s="359"/>
      <c r="CP96" s="359"/>
      <c r="CQ96" s="359"/>
      <c r="CR96" s="359"/>
      <c r="CS96" s="359"/>
      <c r="CT96" s="359"/>
      <c r="CU96" s="359"/>
      <c r="CV96" s="359"/>
      <c r="CW96" s="359"/>
      <c r="CX96" s="359"/>
      <c r="CY96" s="388" t="str">
        <f>IF(CG96="","",'1) Company information'!$E$16)</f>
        <v/>
      </c>
      <c r="CZ96" s="388"/>
      <c r="DA96" s="388"/>
      <c r="DB96" s="399"/>
      <c r="DC96" s="413">
        <f t="shared" si="30"/>
        <v>0</v>
      </c>
      <c r="DD96" s="413"/>
      <c r="DE96" s="413"/>
      <c r="DF96" s="413"/>
      <c r="DG96" s="27"/>
      <c r="DH96" s="27"/>
      <c r="DI96" s="27"/>
      <c r="DJ96" s="27"/>
      <c r="DK96" s="198" t="str">
        <f t="shared" si="31"/>
        <v/>
      </c>
      <c r="DL96" s="198"/>
      <c r="DM96" s="198"/>
      <c r="DN96" s="198"/>
      <c r="DO96" s="198"/>
      <c r="DP96" s="198"/>
      <c r="DQ96" s="198"/>
      <c r="DR96" s="201"/>
      <c r="DS96" s="201"/>
      <c r="DT96" s="201"/>
      <c r="DU96" s="201"/>
      <c r="DV96" s="201"/>
      <c r="DW96" s="201"/>
      <c r="DX96" s="201"/>
    </row>
    <row r="97" spans="1:128" ht="23.25" hidden="1" customHeight="1" x14ac:dyDescent="0.25">
      <c r="A97" s="45">
        <v>31</v>
      </c>
      <c r="B97" s="359" t="str">
        <f t="shared" si="27"/>
        <v/>
      </c>
      <c r="C97" s="359"/>
      <c r="D97" s="359"/>
      <c r="E97" s="359"/>
      <c r="F97" s="359"/>
      <c r="G97" s="359"/>
      <c r="H97" s="359"/>
      <c r="I97" s="359"/>
      <c r="J97" s="359"/>
      <c r="K97" s="359"/>
      <c r="L97" s="359"/>
      <c r="M97" s="359"/>
      <c r="N97" s="359"/>
      <c r="O97" s="359"/>
      <c r="P97" s="359"/>
      <c r="Q97" s="359"/>
      <c r="R97" s="359"/>
      <c r="S97" s="359"/>
      <c r="T97" s="388" t="str">
        <f>IF(B97="","",'1) Company information'!$E$16)</f>
        <v/>
      </c>
      <c r="U97" s="388"/>
      <c r="V97" s="388"/>
      <c r="W97" s="399"/>
      <c r="X97" s="412"/>
      <c r="Y97" s="412"/>
      <c r="Z97" s="412"/>
      <c r="AA97" s="412"/>
      <c r="AB97" s="27"/>
      <c r="AC97" s="19"/>
      <c r="AD97" s="19"/>
      <c r="AE97" s="27"/>
      <c r="AF97" s="386"/>
      <c r="AG97" s="386"/>
      <c r="AH97" s="27"/>
      <c r="AI97" s="386"/>
      <c r="AJ97" s="386"/>
      <c r="AK97" s="27"/>
      <c r="AL97" s="409" t="str">
        <f t="shared" si="28"/>
        <v/>
      </c>
      <c r="AM97" s="409"/>
      <c r="AN97" s="172"/>
      <c r="AO97" s="19"/>
      <c r="AP97" s="168"/>
      <c r="CF97" s="45">
        <v>31</v>
      </c>
      <c r="CG97" s="359" t="str">
        <f t="shared" si="29"/>
        <v/>
      </c>
      <c r="CH97" s="359"/>
      <c r="CI97" s="359"/>
      <c r="CJ97" s="359"/>
      <c r="CK97" s="359"/>
      <c r="CL97" s="359"/>
      <c r="CM97" s="359"/>
      <c r="CN97" s="359"/>
      <c r="CO97" s="359"/>
      <c r="CP97" s="359"/>
      <c r="CQ97" s="359"/>
      <c r="CR97" s="359"/>
      <c r="CS97" s="359"/>
      <c r="CT97" s="359"/>
      <c r="CU97" s="359"/>
      <c r="CV97" s="359"/>
      <c r="CW97" s="359"/>
      <c r="CX97" s="359"/>
      <c r="CY97" s="388" t="str">
        <f>IF(CG97="","",'1) Company information'!$E$16)</f>
        <v/>
      </c>
      <c r="CZ97" s="388"/>
      <c r="DA97" s="388"/>
      <c r="DB97" s="399"/>
      <c r="DC97" s="413">
        <f t="shared" si="30"/>
        <v>0</v>
      </c>
      <c r="DD97" s="413"/>
      <c r="DE97" s="413"/>
      <c r="DF97" s="413"/>
      <c r="DG97" s="27"/>
      <c r="DH97" s="27"/>
      <c r="DI97" s="27"/>
      <c r="DJ97" s="27"/>
      <c r="DK97" s="198" t="str">
        <f t="shared" si="31"/>
        <v/>
      </c>
      <c r="DL97" s="198"/>
      <c r="DM97" s="198"/>
      <c r="DN97" s="198"/>
      <c r="DO97" s="198"/>
      <c r="DP97" s="198"/>
      <c r="DQ97" s="198"/>
      <c r="DR97" s="201"/>
      <c r="DS97" s="201"/>
      <c r="DT97" s="201"/>
      <c r="DU97" s="201"/>
      <c r="DV97" s="201"/>
      <c r="DW97" s="201"/>
      <c r="DX97" s="201"/>
    </row>
    <row r="98" spans="1:128" ht="23.25" hidden="1" customHeight="1" x14ac:dyDescent="0.25">
      <c r="A98" s="45">
        <v>32</v>
      </c>
      <c r="B98" s="359" t="str">
        <f t="shared" si="27"/>
        <v/>
      </c>
      <c r="C98" s="359"/>
      <c r="D98" s="359"/>
      <c r="E98" s="359"/>
      <c r="F98" s="359"/>
      <c r="G98" s="359"/>
      <c r="H98" s="359"/>
      <c r="I98" s="359"/>
      <c r="J98" s="359"/>
      <c r="K98" s="359"/>
      <c r="L98" s="359"/>
      <c r="M98" s="359"/>
      <c r="N98" s="359"/>
      <c r="O98" s="359"/>
      <c r="P98" s="359"/>
      <c r="Q98" s="359"/>
      <c r="R98" s="359"/>
      <c r="S98" s="359"/>
      <c r="T98" s="388" t="str">
        <f>IF(B98="","",'1) Company information'!$E$16)</f>
        <v/>
      </c>
      <c r="U98" s="388"/>
      <c r="V98" s="388"/>
      <c r="W98" s="399"/>
      <c r="X98" s="412"/>
      <c r="Y98" s="412"/>
      <c r="Z98" s="412"/>
      <c r="AA98" s="412"/>
      <c r="AB98" s="27"/>
      <c r="AC98" s="19"/>
      <c r="AD98" s="19"/>
      <c r="AE98" s="27"/>
      <c r="AF98" s="386"/>
      <c r="AG98" s="386"/>
      <c r="AH98" s="27"/>
      <c r="AI98" s="386"/>
      <c r="AJ98" s="386"/>
      <c r="AK98" s="27"/>
      <c r="AL98" s="409" t="str">
        <f t="shared" si="28"/>
        <v/>
      </c>
      <c r="AM98" s="409"/>
      <c r="AN98" s="172"/>
      <c r="AO98" s="19"/>
      <c r="AP98" s="168"/>
      <c r="CF98" s="45">
        <v>32</v>
      </c>
      <c r="CG98" s="359" t="str">
        <f t="shared" si="29"/>
        <v/>
      </c>
      <c r="CH98" s="359"/>
      <c r="CI98" s="359"/>
      <c r="CJ98" s="359"/>
      <c r="CK98" s="359"/>
      <c r="CL98" s="359"/>
      <c r="CM98" s="359"/>
      <c r="CN98" s="359"/>
      <c r="CO98" s="359"/>
      <c r="CP98" s="359"/>
      <c r="CQ98" s="359"/>
      <c r="CR98" s="359"/>
      <c r="CS98" s="359"/>
      <c r="CT98" s="359"/>
      <c r="CU98" s="359"/>
      <c r="CV98" s="359"/>
      <c r="CW98" s="359"/>
      <c r="CX98" s="359"/>
      <c r="CY98" s="388" t="str">
        <f>IF(CG98="","",'1) Company information'!$E$16)</f>
        <v/>
      </c>
      <c r="CZ98" s="388"/>
      <c r="DA98" s="388"/>
      <c r="DB98" s="399"/>
      <c r="DC98" s="413">
        <f t="shared" si="30"/>
        <v>0</v>
      </c>
      <c r="DD98" s="413"/>
      <c r="DE98" s="413"/>
      <c r="DF98" s="413"/>
      <c r="DG98" s="27"/>
      <c r="DH98" s="27"/>
      <c r="DI98" s="27"/>
      <c r="DJ98" s="27"/>
      <c r="DK98" s="198" t="str">
        <f t="shared" si="31"/>
        <v/>
      </c>
      <c r="DL98" s="198"/>
      <c r="DM98" s="198"/>
      <c r="DN98" s="198"/>
      <c r="DO98" s="198"/>
      <c r="DP98" s="198"/>
      <c r="DQ98" s="198"/>
      <c r="DR98" s="201"/>
      <c r="DS98" s="201"/>
      <c r="DT98" s="201"/>
      <c r="DU98" s="201"/>
      <c r="DV98" s="201"/>
      <c r="DW98" s="201"/>
      <c r="DX98" s="201"/>
    </row>
    <row r="99" spans="1:128" ht="23.25" hidden="1" customHeight="1" x14ac:dyDescent="0.25">
      <c r="A99" s="45">
        <v>33</v>
      </c>
      <c r="B99" s="359" t="str">
        <f t="shared" ref="B99:B116" si="32">IF(B42&lt;&gt;0,B42,"")</f>
        <v/>
      </c>
      <c r="C99" s="359"/>
      <c r="D99" s="359"/>
      <c r="E99" s="359"/>
      <c r="F99" s="359"/>
      <c r="G99" s="359"/>
      <c r="H99" s="359"/>
      <c r="I99" s="359"/>
      <c r="J99" s="359"/>
      <c r="K99" s="359"/>
      <c r="L99" s="359"/>
      <c r="M99" s="359"/>
      <c r="N99" s="359"/>
      <c r="O99" s="359"/>
      <c r="P99" s="359"/>
      <c r="Q99" s="359"/>
      <c r="R99" s="359"/>
      <c r="S99" s="359"/>
      <c r="T99" s="388" t="str">
        <f>IF(B99="","",'1) Company information'!$E$16)</f>
        <v/>
      </c>
      <c r="U99" s="388"/>
      <c r="V99" s="388"/>
      <c r="W99" s="399"/>
      <c r="X99" s="412"/>
      <c r="Y99" s="412"/>
      <c r="Z99" s="412"/>
      <c r="AA99" s="412"/>
      <c r="AB99" s="27"/>
      <c r="AC99" s="19"/>
      <c r="AD99" s="19"/>
      <c r="AE99" s="27"/>
      <c r="AF99" s="386"/>
      <c r="AG99" s="386"/>
      <c r="AH99" s="27"/>
      <c r="AI99" s="386"/>
      <c r="AJ99" s="386"/>
      <c r="AK99" s="27"/>
      <c r="AL99" s="409" t="str">
        <f t="shared" ref="AL99:AL116" si="33">IF(SUM(AF99:AJ99)=0,"",SUM(AF99:AJ99))</f>
        <v/>
      </c>
      <c r="AM99" s="409"/>
      <c r="AN99" s="172"/>
      <c r="AO99" s="19"/>
      <c r="AP99" s="168"/>
      <c r="CF99" s="45">
        <v>33</v>
      </c>
      <c r="CG99" s="359" t="str">
        <f t="shared" ref="CG99:CG116" si="34">IF(CG42&lt;&gt;0,CG42,"")</f>
        <v/>
      </c>
      <c r="CH99" s="359"/>
      <c r="CI99" s="359"/>
      <c r="CJ99" s="359"/>
      <c r="CK99" s="359"/>
      <c r="CL99" s="359"/>
      <c r="CM99" s="359"/>
      <c r="CN99" s="359"/>
      <c r="CO99" s="359"/>
      <c r="CP99" s="359"/>
      <c r="CQ99" s="359"/>
      <c r="CR99" s="359"/>
      <c r="CS99" s="359"/>
      <c r="CT99" s="359"/>
      <c r="CU99" s="359"/>
      <c r="CV99" s="359"/>
      <c r="CW99" s="359"/>
      <c r="CX99" s="359"/>
      <c r="CY99" s="388" t="str">
        <f>IF(CG99="","",'1) Company information'!$E$16)</f>
        <v/>
      </c>
      <c r="CZ99" s="388"/>
      <c r="DA99" s="388"/>
      <c r="DB99" s="399"/>
      <c r="DC99" s="413">
        <f t="shared" ref="DC99:DC116" si="35">X99*DK42</f>
        <v>0</v>
      </c>
      <c r="DD99" s="413"/>
      <c r="DE99" s="413"/>
      <c r="DF99" s="413"/>
      <c r="DG99" s="27"/>
      <c r="DH99" s="27"/>
      <c r="DI99" s="27"/>
      <c r="DJ99" s="27"/>
      <c r="DK99" s="198" t="str">
        <f t="shared" si="31"/>
        <v/>
      </c>
      <c r="DL99" s="198"/>
      <c r="DM99" s="198"/>
      <c r="DN99" s="198"/>
      <c r="DO99" s="198"/>
      <c r="DP99" s="198"/>
      <c r="DQ99" s="198"/>
      <c r="DR99" s="201"/>
      <c r="DS99" s="201"/>
      <c r="DT99" s="201"/>
      <c r="DU99" s="201"/>
      <c r="DV99" s="201"/>
      <c r="DW99" s="201"/>
      <c r="DX99" s="201"/>
    </row>
    <row r="100" spans="1:128" ht="23.25" hidden="1" customHeight="1" x14ac:dyDescent="0.25">
      <c r="A100" s="45">
        <v>34</v>
      </c>
      <c r="B100" s="359" t="str">
        <f t="shared" si="32"/>
        <v/>
      </c>
      <c r="C100" s="359"/>
      <c r="D100" s="359"/>
      <c r="E100" s="359"/>
      <c r="F100" s="359"/>
      <c r="G100" s="359"/>
      <c r="H100" s="359"/>
      <c r="I100" s="359"/>
      <c r="J100" s="359"/>
      <c r="K100" s="359"/>
      <c r="L100" s="359"/>
      <c r="M100" s="359"/>
      <c r="N100" s="359"/>
      <c r="O100" s="359"/>
      <c r="P100" s="359"/>
      <c r="Q100" s="359"/>
      <c r="R100" s="359"/>
      <c r="S100" s="359"/>
      <c r="T100" s="388" t="str">
        <f>IF(B100="","",'1) Company information'!$E$16)</f>
        <v/>
      </c>
      <c r="U100" s="388"/>
      <c r="V100" s="388"/>
      <c r="W100" s="399"/>
      <c r="X100" s="412"/>
      <c r="Y100" s="412"/>
      <c r="Z100" s="412"/>
      <c r="AA100" s="412"/>
      <c r="AB100" s="27"/>
      <c r="AC100" s="19"/>
      <c r="AD100" s="19"/>
      <c r="AE100" s="27"/>
      <c r="AF100" s="386"/>
      <c r="AG100" s="386"/>
      <c r="AH100" s="27"/>
      <c r="AI100" s="386"/>
      <c r="AJ100" s="386"/>
      <c r="AK100" s="27"/>
      <c r="AL100" s="409" t="str">
        <f t="shared" si="33"/>
        <v/>
      </c>
      <c r="AM100" s="409"/>
      <c r="AN100" s="172"/>
      <c r="AO100" s="19"/>
      <c r="AP100" s="168"/>
      <c r="CF100" s="45">
        <v>34</v>
      </c>
      <c r="CG100" s="359" t="str">
        <f t="shared" si="34"/>
        <v/>
      </c>
      <c r="CH100" s="359"/>
      <c r="CI100" s="359"/>
      <c r="CJ100" s="359"/>
      <c r="CK100" s="359"/>
      <c r="CL100" s="359"/>
      <c r="CM100" s="359"/>
      <c r="CN100" s="359"/>
      <c r="CO100" s="359"/>
      <c r="CP100" s="359"/>
      <c r="CQ100" s="359"/>
      <c r="CR100" s="359"/>
      <c r="CS100" s="359"/>
      <c r="CT100" s="359"/>
      <c r="CU100" s="359"/>
      <c r="CV100" s="359"/>
      <c r="CW100" s="359"/>
      <c r="CX100" s="359"/>
      <c r="CY100" s="388" t="str">
        <f>IF(CG100="","",'1) Company information'!$E$16)</f>
        <v/>
      </c>
      <c r="CZ100" s="388"/>
      <c r="DA100" s="388"/>
      <c r="DB100" s="399"/>
      <c r="DC100" s="413">
        <f t="shared" si="35"/>
        <v>0</v>
      </c>
      <c r="DD100" s="413"/>
      <c r="DE100" s="413"/>
      <c r="DF100" s="413"/>
      <c r="DG100" s="27"/>
      <c r="DH100" s="27"/>
      <c r="DI100" s="27"/>
      <c r="DJ100" s="27"/>
      <c r="DK100" s="198" t="str">
        <f t="shared" si="31"/>
        <v/>
      </c>
      <c r="DL100" s="198"/>
      <c r="DM100" s="198"/>
      <c r="DN100" s="198"/>
      <c r="DO100" s="198"/>
      <c r="DP100" s="198"/>
      <c r="DQ100" s="198"/>
      <c r="DR100" s="201"/>
      <c r="DS100" s="201"/>
      <c r="DT100" s="201"/>
      <c r="DU100" s="201"/>
      <c r="DV100" s="201"/>
      <c r="DW100" s="201"/>
      <c r="DX100" s="201"/>
    </row>
    <row r="101" spans="1:128" ht="23.25" hidden="1" customHeight="1" x14ac:dyDescent="0.25">
      <c r="A101" s="45">
        <v>35</v>
      </c>
      <c r="B101" s="359" t="str">
        <f t="shared" si="32"/>
        <v/>
      </c>
      <c r="C101" s="359"/>
      <c r="D101" s="359"/>
      <c r="E101" s="359"/>
      <c r="F101" s="359"/>
      <c r="G101" s="359"/>
      <c r="H101" s="359"/>
      <c r="I101" s="359"/>
      <c r="J101" s="359"/>
      <c r="K101" s="359"/>
      <c r="L101" s="359"/>
      <c r="M101" s="359"/>
      <c r="N101" s="359"/>
      <c r="O101" s="359"/>
      <c r="P101" s="359"/>
      <c r="Q101" s="359"/>
      <c r="R101" s="359"/>
      <c r="S101" s="359"/>
      <c r="T101" s="388" t="str">
        <f>IF(B101="","",'1) Company information'!$E$16)</f>
        <v/>
      </c>
      <c r="U101" s="388"/>
      <c r="V101" s="388"/>
      <c r="W101" s="399"/>
      <c r="X101" s="412"/>
      <c r="Y101" s="412"/>
      <c r="Z101" s="412"/>
      <c r="AA101" s="412"/>
      <c r="AB101" s="27"/>
      <c r="AC101" s="19"/>
      <c r="AD101" s="19"/>
      <c r="AE101" s="27"/>
      <c r="AF101" s="386"/>
      <c r="AG101" s="386"/>
      <c r="AH101" s="27"/>
      <c r="AI101" s="386"/>
      <c r="AJ101" s="386"/>
      <c r="AK101" s="27"/>
      <c r="AL101" s="409" t="str">
        <f t="shared" si="33"/>
        <v/>
      </c>
      <c r="AM101" s="409"/>
      <c r="AN101" s="172"/>
      <c r="AO101" s="19"/>
      <c r="AP101" s="168"/>
      <c r="CF101" s="45">
        <v>35</v>
      </c>
      <c r="CG101" s="359" t="str">
        <f t="shared" si="34"/>
        <v/>
      </c>
      <c r="CH101" s="359"/>
      <c r="CI101" s="359"/>
      <c r="CJ101" s="359"/>
      <c r="CK101" s="359"/>
      <c r="CL101" s="359"/>
      <c r="CM101" s="359"/>
      <c r="CN101" s="359"/>
      <c r="CO101" s="359"/>
      <c r="CP101" s="359"/>
      <c r="CQ101" s="359"/>
      <c r="CR101" s="359"/>
      <c r="CS101" s="359"/>
      <c r="CT101" s="359"/>
      <c r="CU101" s="359"/>
      <c r="CV101" s="359"/>
      <c r="CW101" s="359"/>
      <c r="CX101" s="359"/>
      <c r="CY101" s="388" t="str">
        <f>IF(CG101="","",'1) Company information'!$E$16)</f>
        <v/>
      </c>
      <c r="CZ101" s="388"/>
      <c r="DA101" s="388"/>
      <c r="DB101" s="399"/>
      <c r="DC101" s="413">
        <f t="shared" si="35"/>
        <v>0</v>
      </c>
      <c r="DD101" s="413"/>
      <c r="DE101" s="413"/>
      <c r="DF101" s="413"/>
      <c r="DG101" s="27"/>
      <c r="DH101" s="27"/>
      <c r="DI101" s="27"/>
      <c r="DJ101" s="27"/>
      <c r="DK101" s="198" t="str">
        <f t="shared" si="31"/>
        <v/>
      </c>
      <c r="DL101" s="198"/>
      <c r="DM101" s="198"/>
      <c r="DN101" s="198"/>
      <c r="DO101" s="198"/>
      <c r="DP101" s="198"/>
      <c r="DQ101" s="198"/>
      <c r="DR101" s="201"/>
      <c r="DS101" s="201"/>
      <c r="DT101" s="201"/>
      <c r="DU101" s="201"/>
      <c r="DV101" s="201"/>
      <c r="DW101" s="201"/>
      <c r="DX101" s="201"/>
    </row>
    <row r="102" spans="1:128" ht="23.25" hidden="1" customHeight="1" x14ac:dyDescent="0.25">
      <c r="A102" s="45">
        <v>36</v>
      </c>
      <c r="B102" s="359" t="str">
        <f t="shared" si="32"/>
        <v/>
      </c>
      <c r="C102" s="359"/>
      <c r="D102" s="359"/>
      <c r="E102" s="359"/>
      <c r="F102" s="359"/>
      <c r="G102" s="359"/>
      <c r="H102" s="359"/>
      <c r="I102" s="359"/>
      <c r="J102" s="359"/>
      <c r="K102" s="359"/>
      <c r="L102" s="359"/>
      <c r="M102" s="359"/>
      <c r="N102" s="359"/>
      <c r="O102" s="359"/>
      <c r="P102" s="359"/>
      <c r="Q102" s="359"/>
      <c r="R102" s="359"/>
      <c r="S102" s="359"/>
      <c r="T102" s="388" t="str">
        <f>IF(B102="","",'1) Company information'!$E$16)</f>
        <v/>
      </c>
      <c r="U102" s="388"/>
      <c r="V102" s="388"/>
      <c r="W102" s="399"/>
      <c r="X102" s="412"/>
      <c r="Y102" s="412"/>
      <c r="Z102" s="412"/>
      <c r="AA102" s="412"/>
      <c r="AB102" s="27"/>
      <c r="AC102" s="19"/>
      <c r="AD102" s="19"/>
      <c r="AE102" s="27"/>
      <c r="AF102" s="386"/>
      <c r="AG102" s="386"/>
      <c r="AH102" s="27"/>
      <c r="AI102" s="386"/>
      <c r="AJ102" s="386"/>
      <c r="AK102" s="27"/>
      <c r="AL102" s="409" t="str">
        <f t="shared" si="33"/>
        <v/>
      </c>
      <c r="AM102" s="409"/>
      <c r="AN102" s="172"/>
      <c r="AO102" s="19"/>
      <c r="AP102" s="168"/>
      <c r="CF102" s="45">
        <v>36</v>
      </c>
      <c r="CG102" s="359" t="str">
        <f t="shared" si="34"/>
        <v/>
      </c>
      <c r="CH102" s="359"/>
      <c r="CI102" s="359"/>
      <c r="CJ102" s="359"/>
      <c r="CK102" s="359"/>
      <c r="CL102" s="359"/>
      <c r="CM102" s="359"/>
      <c r="CN102" s="359"/>
      <c r="CO102" s="359"/>
      <c r="CP102" s="359"/>
      <c r="CQ102" s="359"/>
      <c r="CR102" s="359"/>
      <c r="CS102" s="359"/>
      <c r="CT102" s="359"/>
      <c r="CU102" s="359"/>
      <c r="CV102" s="359"/>
      <c r="CW102" s="359"/>
      <c r="CX102" s="359"/>
      <c r="CY102" s="388" t="str">
        <f>IF(CG102="","",'1) Company information'!$E$16)</f>
        <v/>
      </c>
      <c r="CZ102" s="388"/>
      <c r="DA102" s="388"/>
      <c r="DB102" s="399"/>
      <c r="DC102" s="413">
        <f t="shared" si="35"/>
        <v>0</v>
      </c>
      <c r="DD102" s="413"/>
      <c r="DE102" s="413"/>
      <c r="DF102" s="413"/>
      <c r="DG102" s="27"/>
      <c r="DH102" s="27"/>
      <c r="DI102" s="27"/>
      <c r="DJ102" s="27"/>
      <c r="DK102" s="198" t="str">
        <f t="shared" si="31"/>
        <v/>
      </c>
      <c r="DL102" s="198"/>
      <c r="DM102" s="198"/>
      <c r="DN102" s="198"/>
      <c r="DO102" s="198"/>
      <c r="DP102" s="198"/>
      <c r="DQ102" s="198"/>
      <c r="DR102" s="201"/>
      <c r="DS102" s="201"/>
      <c r="DT102" s="201"/>
      <c r="DU102" s="201"/>
      <c r="DV102" s="201"/>
      <c r="DW102" s="201"/>
      <c r="DX102" s="201"/>
    </row>
    <row r="103" spans="1:128" ht="23.25" hidden="1" customHeight="1" x14ac:dyDescent="0.25">
      <c r="A103" s="45">
        <v>37</v>
      </c>
      <c r="B103" s="359" t="str">
        <f t="shared" si="32"/>
        <v/>
      </c>
      <c r="C103" s="359"/>
      <c r="D103" s="359"/>
      <c r="E103" s="359"/>
      <c r="F103" s="359"/>
      <c r="G103" s="359"/>
      <c r="H103" s="359"/>
      <c r="I103" s="359"/>
      <c r="J103" s="359"/>
      <c r="K103" s="359"/>
      <c r="L103" s="359"/>
      <c r="M103" s="359"/>
      <c r="N103" s="359"/>
      <c r="O103" s="359"/>
      <c r="P103" s="359"/>
      <c r="Q103" s="359"/>
      <c r="R103" s="359"/>
      <c r="S103" s="359"/>
      <c r="T103" s="388" t="str">
        <f>IF(B103="","",'1) Company information'!$E$16)</f>
        <v/>
      </c>
      <c r="U103" s="388"/>
      <c r="V103" s="388"/>
      <c r="W103" s="399"/>
      <c r="X103" s="412"/>
      <c r="Y103" s="412"/>
      <c r="Z103" s="412"/>
      <c r="AA103" s="412"/>
      <c r="AB103" s="27"/>
      <c r="AC103" s="19"/>
      <c r="AD103" s="19"/>
      <c r="AE103" s="27"/>
      <c r="AF103" s="386"/>
      <c r="AG103" s="386"/>
      <c r="AH103" s="27"/>
      <c r="AI103" s="386"/>
      <c r="AJ103" s="386"/>
      <c r="AK103" s="27"/>
      <c r="AL103" s="409" t="str">
        <f t="shared" si="33"/>
        <v/>
      </c>
      <c r="AM103" s="409"/>
      <c r="AN103" s="172"/>
      <c r="AO103" s="19"/>
      <c r="AP103" s="168"/>
      <c r="CF103" s="45">
        <v>37</v>
      </c>
      <c r="CG103" s="359" t="str">
        <f t="shared" si="34"/>
        <v/>
      </c>
      <c r="CH103" s="359"/>
      <c r="CI103" s="359"/>
      <c r="CJ103" s="359"/>
      <c r="CK103" s="359"/>
      <c r="CL103" s="359"/>
      <c r="CM103" s="359"/>
      <c r="CN103" s="359"/>
      <c r="CO103" s="359"/>
      <c r="CP103" s="359"/>
      <c r="CQ103" s="359"/>
      <c r="CR103" s="359"/>
      <c r="CS103" s="359"/>
      <c r="CT103" s="359"/>
      <c r="CU103" s="359"/>
      <c r="CV103" s="359"/>
      <c r="CW103" s="359"/>
      <c r="CX103" s="359"/>
      <c r="CY103" s="388" t="str">
        <f>IF(CG103="","",'1) Company information'!$E$16)</f>
        <v/>
      </c>
      <c r="CZ103" s="388"/>
      <c r="DA103" s="388"/>
      <c r="DB103" s="399"/>
      <c r="DC103" s="413">
        <f t="shared" si="35"/>
        <v>0</v>
      </c>
      <c r="DD103" s="413"/>
      <c r="DE103" s="413"/>
      <c r="DF103" s="413"/>
      <c r="DG103" s="27"/>
      <c r="DH103" s="27"/>
      <c r="DI103" s="27"/>
      <c r="DJ103" s="27"/>
      <c r="DK103" s="198" t="str">
        <f t="shared" si="31"/>
        <v/>
      </c>
      <c r="DL103" s="198"/>
      <c r="DM103" s="198"/>
      <c r="DN103" s="198"/>
      <c r="DO103" s="198"/>
      <c r="DP103" s="198"/>
      <c r="DQ103" s="198"/>
      <c r="DR103" s="201"/>
      <c r="DS103" s="201"/>
      <c r="DT103" s="201"/>
      <c r="DU103" s="201"/>
      <c r="DV103" s="201"/>
      <c r="DW103" s="201"/>
      <c r="DX103" s="201"/>
    </row>
    <row r="104" spans="1:128" ht="23.25" hidden="1" customHeight="1" x14ac:dyDescent="0.25">
      <c r="A104" s="45">
        <v>38</v>
      </c>
      <c r="B104" s="359" t="str">
        <f t="shared" si="32"/>
        <v/>
      </c>
      <c r="C104" s="359"/>
      <c r="D104" s="359"/>
      <c r="E104" s="359"/>
      <c r="F104" s="359"/>
      <c r="G104" s="359"/>
      <c r="H104" s="359"/>
      <c r="I104" s="359"/>
      <c r="J104" s="359"/>
      <c r="K104" s="359"/>
      <c r="L104" s="359"/>
      <c r="M104" s="359"/>
      <c r="N104" s="359"/>
      <c r="O104" s="359"/>
      <c r="P104" s="359"/>
      <c r="Q104" s="359"/>
      <c r="R104" s="359"/>
      <c r="S104" s="359"/>
      <c r="T104" s="388" t="str">
        <f>IF(B104="","",'1) Company information'!$E$16)</f>
        <v/>
      </c>
      <c r="U104" s="388"/>
      <c r="V104" s="388"/>
      <c r="W104" s="399"/>
      <c r="X104" s="412"/>
      <c r="Y104" s="412"/>
      <c r="Z104" s="412"/>
      <c r="AA104" s="412"/>
      <c r="AB104" s="27"/>
      <c r="AC104" s="19"/>
      <c r="AD104" s="19"/>
      <c r="AE104" s="27"/>
      <c r="AF104" s="386"/>
      <c r="AG104" s="386"/>
      <c r="AH104" s="27"/>
      <c r="AI104" s="386"/>
      <c r="AJ104" s="386"/>
      <c r="AK104" s="27"/>
      <c r="AL104" s="409" t="str">
        <f t="shared" si="33"/>
        <v/>
      </c>
      <c r="AM104" s="409"/>
      <c r="AN104" s="172"/>
      <c r="AO104" s="19"/>
      <c r="AP104" s="168"/>
      <c r="CF104" s="45">
        <v>38</v>
      </c>
      <c r="CG104" s="359" t="str">
        <f t="shared" si="34"/>
        <v/>
      </c>
      <c r="CH104" s="359"/>
      <c r="CI104" s="359"/>
      <c r="CJ104" s="359"/>
      <c r="CK104" s="359"/>
      <c r="CL104" s="359"/>
      <c r="CM104" s="359"/>
      <c r="CN104" s="359"/>
      <c r="CO104" s="359"/>
      <c r="CP104" s="359"/>
      <c r="CQ104" s="359"/>
      <c r="CR104" s="359"/>
      <c r="CS104" s="359"/>
      <c r="CT104" s="359"/>
      <c r="CU104" s="359"/>
      <c r="CV104" s="359"/>
      <c r="CW104" s="359"/>
      <c r="CX104" s="359"/>
      <c r="CY104" s="388" t="str">
        <f>IF(CG104="","",'1) Company information'!$E$16)</f>
        <v/>
      </c>
      <c r="CZ104" s="388"/>
      <c r="DA104" s="388"/>
      <c r="DB104" s="399"/>
      <c r="DC104" s="413">
        <f t="shared" si="35"/>
        <v>0</v>
      </c>
      <c r="DD104" s="413"/>
      <c r="DE104" s="413"/>
      <c r="DF104" s="413"/>
      <c r="DG104" s="27"/>
      <c r="DH104" s="27"/>
      <c r="DI104" s="27"/>
      <c r="DJ104" s="27"/>
      <c r="DK104" s="198" t="str">
        <f t="shared" si="31"/>
        <v/>
      </c>
      <c r="DL104" s="198"/>
      <c r="DM104" s="198"/>
      <c r="DN104" s="198"/>
      <c r="DO104" s="198"/>
      <c r="DP104" s="198"/>
      <c r="DQ104" s="198"/>
      <c r="DR104" s="201"/>
      <c r="DS104" s="201"/>
      <c r="DT104" s="201"/>
      <c r="DU104" s="201"/>
      <c r="DV104" s="201"/>
      <c r="DW104" s="201"/>
      <c r="DX104" s="201"/>
    </row>
    <row r="105" spans="1:128" ht="23.25" hidden="1" customHeight="1" x14ac:dyDescent="0.25">
      <c r="A105" s="45">
        <v>39</v>
      </c>
      <c r="B105" s="359" t="str">
        <f t="shared" si="32"/>
        <v/>
      </c>
      <c r="C105" s="359"/>
      <c r="D105" s="359"/>
      <c r="E105" s="359"/>
      <c r="F105" s="359"/>
      <c r="G105" s="359"/>
      <c r="H105" s="359"/>
      <c r="I105" s="359"/>
      <c r="J105" s="359"/>
      <c r="K105" s="359"/>
      <c r="L105" s="359"/>
      <c r="M105" s="359"/>
      <c r="N105" s="359"/>
      <c r="O105" s="359"/>
      <c r="P105" s="359"/>
      <c r="Q105" s="359"/>
      <c r="R105" s="359"/>
      <c r="S105" s="359"/>
      <c r="T105" s="388" t="str">
        <f>IF(B105="","",'1) Company information'!$E$16)</f>
        <v/>
      </c>
      <c r="U105" s="388"/>
      <c r="V105" s="388"/>
      <c r="W105" s="399"/>
      <c r="X105" s="412"/>
      <c r="Y105" s="412"/>
      <c r="Z105" s="412"/>
      <c r="AA105" s="412"/>
      <c r="AB105" s="27"/>
      <c r="AC105" s="19"/>
      <c r="AD105" s="19"/>
      <c r="AE105" s="27"/>
      <c r="AF105" s="386"/>
      <c r="AG105" s="386"/>
      <c r="AH105" s="27"/>
      <c r="AI105" s="386"/>
      <c r="AJ105" s="386"/>
      <c r="AK105" s="27"/>
      <c r="AL105" s="409" t="str">
        <f t="shared" si="33"/>
        <v/>
      </c>
      <c r="AM105" s="409"/>
      <c r="AN105" s="172"/>
      <c r="AO105" s="19"/>
      <c r="AP105" s="168"/>
      <c r="CF105" s="45">
        <v>39</v>
      </c>
      <c r="CG105" s="359" t="str">
        <f t="shared" si="34"/>
        <v/>
      </c>
      <c r="CH105" s="359"/>
      <c r="CI105" s="359"/>
      <c r="CJ105" s="359"/>
      <c r="CK105" s="359"/>
      <c r="CL105" s="359"/>
      <c r="CM105" s="359"/>
      <c r="CN105" s="359"/>
      <c r="CO105" s="359"/>
      <c r="CP105" s="359"/>
      <c r="CQ105" s="359"/>
      <c r="CR105" s="359"/>
      <c r="CS105" s="359"/>
      <c r="CT105" s="359"/>
      <c r="CU105" s="359"/>
      <c r="CV105" s="359"/>
      <c r="CW105" s="359"/>
      <c r="CX105" s="359"/>
      <c r="CY105" s="388" t="str">
        <f>IF(CG105="","",'1) Company information'!$E$16)</f>
        <v/>
      </c>
      <c r="CZ105" s="388"/>
      <c r="DA105" s="388"/>
      <c r="DB105" s="399"/>
      <c r="DC105" s="413">
        <f t="shared" si="35"/>
        <v>0</v>
      </c>
      <c r="DD105" s="413"/>
      <c r="DE105" s="413"/>
      <c r="DF105" s="413"/>
      <c r="DG105" s="27"/>
      <c r="DH105" s="27"/>
      <c r="DI105" s="27"/>
      <c r="DJ105" s="27"/>
      <c r="DK105" s="198" t="str">
        <f t="shared" si="31"/>
        <v/>
      </c>
      <c r="DL105" s="198"/>
      <c r="DM105" s="198"/>
      <c r="DN105" s="198"/>
      <c r="DO105" s="198"/>
      <c r="DP105" s="198"/>
      <c r="DQ105" s="198"/>
      <c r="DR105" s="201"/>
      <c r="DS105" s="201"/>
      <c r="DT105" s="201"/>
      <c r="DU105" s="201"/>
      <c r="DV105" s="201"/>
      <c r="DW105" s="201"/>
      <c r="DX105" s="201"/>
    </row>
    <row r="106" spans="1:128" ht="23.25" hidden="1" customHeight="1" x14ac:dyDescent="0.25">
      <c r="A106" s="45">
        <v>40</v>
      </c>
      <c r="B106" s="359" t="str">
        <f t="shared" si="32"/>
        <v/>
      </c>
      <c r="C106" s="359"/>
      <c r="D106" s="359"/>
      <c r="E106" s="359"/>
      <c r="F106" s="359"/>
      <c r="G106" s="359"/>
      <c r="H106" s="359"/>
      <c r="I106" s="359"/>
      <c r="J106" s="359"/>
      <c r="K106" s="359"/>
      <c r="L106" s="359"/>
      <c r="M106" s="359"/>
      <c r="N106" s="359"/>
      <c r="O106" s="359"/>
      <c r="P106" s="359"/>
      <c r="Q106" s="359"/>
      <c r="R106" s="359"/>
      <c r="S106" s="359"/>
      <c r="T106" s="388" t="str">
        <f>IF(B106="","",'1) Company information'!$E$16)</f>
        <v/>
      </c>
      <c r="U106" s="388"/>
      <c r="V106" s="388"/>
      <c r="W106" s="399"/>
      <c r="X106" s="412"/>
      <c r="Y106" s="412"/>
      <c r="Z106" s="412"/>
      <c r="AA106" s="412"/>
      <c r="AB106" s="27"/>
      <c r="AC106" s="19"/>
      <c r="AD106" s="19"/>
      <c r="AE106" s="27"/>
      <c r="AF106" s="386"/>
      <c r="AG106" s="386"/>
      <c r="AH106" s="27"/>
      <c r="AI106" s="386"/>
      <c r="AJ106" s="386"/>
      <c r="AK106" s="27"/>
      <c r="AL106" s="409" t="str">
        <f t="shared" si="33"/>
        <v/>
      </c>
      <c r="AM106" s="409"/>
      <c r="AN106" s="172"/>
      <c r="AO106" s="19"/>
      <c r="AP106" s="168"/>
      <c r="CF106" s="45">
        <v>40</v>
      </c>
      <c r="CG106" s="359" t="str">
        <f t="shared" si="34"/>
        <v/>
      </c>
      <c r="CH106" s="359"/>
      <c r="CI106" s="359"/>
      <c r="CJ106" s="359"/>
      <c r="CK106" s="359"/>
      <c r="CL106" s="359"/>
      <c r="CM106" s="359"/>
      <c r="CN106" s="359"/>
      <c r="CO106" s="359"/>
      <c r="CP106" s="359"/>
      <c r="CQ106" s="359"/>
      <c r="CR106" s="359"/>
      <c r="CS106" s="359"/>
      <c r="CT106" s="359"/>
      <c r="CU106" s="359"/>
      <c r="CV106" s="359"/>
      <c r="CW106" s="359"/>
      <c r="CX106" s="359"/>
      <c r="CY106" s="388" t="str">
        <f>IF(CG106="","",'1) Company information'!$E$16)</f>
        <v/>
      </c>
      <c r="CZ106" s="388"/>
      <c r="DA106" s="388"/>
      <c r="DB106" s="399"/>
      <c r="DC106" s="413">
        <f t="shared" si="35"/>
        <v>0</v>
      </c>
      <c r="DD106" s="413"/>
      <c r="DE106" s="413"/>
      <c r="DF106" s="413"/>
      <c r="DG106" s="27"/>
      <c r="DH106" s="27"/>
      <c r="DI106" s="27"/>
      <c r="DJ106" s="27"/>
      <c r="DK106" s="198" t="str">
        <f t="shared" si="31"/>
        <v/>
      </c>
      <c r="DL106" s="198"/>
      <c r="DM106" s="198"/>
      <c r="DN106" s="198"/>
      <c r="DO106" s="198"/>
      <c r="DP106" s="198"/>
      <c r="DQ106" s="198"/>
      <c r="DR106" s="201"/>
      <c r="DS106" s="201"/>
      <c r="DT106" s="201"/>
      <c r="DU106" s="201"/>
      <c r="DV106" s="201"/>
      <c r="DW106" s="201"/>
      <c r="DX106" s="201"/>
    </row>
    <row r="107" spans="1:128" ht="23.25" hidden="1" customHeight="1" x14ac:dyDescent="0.25">
      <c r="A107" s="45">
        <v>41</v>
      </c>
      <c r="B107" s="359" t="str">
        <f t="shared" si="32"/>
        <v/>
      </c>
      <c r="C107" s="359"/>
      <c r="D107" s="359"/>
      <c r="E107" s="359"/>
      <c r="F107" s="359"/>
      <c r="G107" s="359"/>
      <c r="H107" s="359"/>
      <c r="I107" s="359"/>
      <c r="J107" s="359"/>
      <c r="K107" s="359"/>
      <c r="L107" s="359"/>
      <c r="M107" s="359"/>
      <c r="N107" s="359"/>
      <c r="O107" s="359"/>
      <c r="P107" s="359"/>
      <c r="Q107" s="359"/>
      <c r="R107" s="359"/>
      <c r="S107" s="359"/>
      <c r="T107" s="388" t="str">
        <f>IF(B107="","",'1) Company information'!$E$16)</f>
        <v/>
      </c>
      <c r="U107" s="388"/>
      <c r="V107" s="388"/>
      <c r="W107" s="399"/>
      <c r="X107" s="412"/>
      <c r="Y107" s="412"/>
      <c r="Z107" s="412"/>
      <c r="AA107" s="412"/>
      <c r="AB107" s="27"/>
      <c r="AC107" s="19"/>
      <c r="AD107" s="19"/>
      <c r="AE107" s="27"/>
      <c r="AF107" s="386"/>
      <c r="AG107" s="386"/>
      <c r="AH107" s="27"/>
      <c r="AI107" s="386"/>
      <c r="AJ107" s="386"/>
      <c r="AK107" s="27"/>
      <c r="AL107" s="409" t="str">
        <f t="shared" si="33"/>
        <v/>
      </c>
      <c r="AM107" s="409"/>
      <c r="AN107" s="172"/>
      <c r="AO107" s="19"/>
      <c r="AP107" s="168"/>
      <c r="CF107" s="45">
        <v>41</v>
      </c>
      <c r="CG107" s="359" t="str">
        <f t="shared" si="34"/>
        <v/>
      </c>
      <c r="CH107" s="359"/>
      <c r="CI107" s="359"/>
      <c r="CJ107" s="359"/>
      <c r="CK107" s="359"/>
      <c r="CL107" s="359"/>
      <c r="CM107" s="359"/>
      <c r="CN107" s="359"/>
      <c r="CO107" s="359"/>
      <c r="CP107" s="359"/>
      <c r="CQ107" s="359"/>
      <c r="CR107" s="359"/>
      <c r="CS107" s="359"/>
      <c r="CT107" s="359"/>
      <c r="CU107" s="359"/>
      <c r="CV107" s="359"/>
      <c r="CW107" s="359"/>
      <c r="CX107" s="359"/>
      <c r="CY107" s="388" t="str">
        <f>IF(CG107="","",'1) Company information'!$E$16)</f>
        <v/>
      </c>
      <c r="CZ107" s="388"/>
      <c r="DA107" s="388"/>
      <c r="DB107" s="399"/>
      <c r="DC107" s="413">
        <f t="shared" si="35"/>
        <v>0</v>
      </c>
      <c r="DD107" s="413"/>
      <c r="DE107" s="413"/>
      <c r="DF107" s="413"/>
      <c r="DG107" s="27"/>
      <c r="DH107" s="27"/>
      <c r="DI107" s="27"/>
      <c r="DJ107" s="27"/>
      <c r="DK107" s="198" t="str">
        <f t="shared" si="31"/>
        <v/>
      </c>
      <c r="DL107" s="198"/>
      <c r="DM107" s="198"/>
      <c r="DN107" s="198"/>
      <c r="DO107" s="198"/>
      <c r="DP107" s="198"/>
      <c r="DQ107" s="198"/>
      <c r="DR107" s="201"/>
      <c r="DS107" s="201"/>
      <c r="DT107" s="201"/>
      <c r="DU107" s="201"/>
      <c r="DV107" s="201"/>
      <c r="DW107" s="201"/>
      <c r="DX107" s="201"/>
    </row>
    <row r="108" spans="1:128" ht="23.25" hidden="1" customHeight="1" x14ac:dyDescent="0.25">
      <c r="A108" s="45">
        <v>42</v>
      </c>
      <c r="B108" s="359" t="str">
        <f t="shared" si="32"/>
        <v/>
      </c>
      <c r="C108" s="359"/>
      <c r="D108" s="359"/>
      <c r="E108" s="359"/>
      <c r="F108" s="359"/>
      <c r="G108" s="359"/>
      <c r="H108" s="359"/>
      <c r="I108" s="359"/>
      <c r="J108" s="359"/>
      <c r="K108" s="359"/>
      <c r="L108" s="359"/>
      <c r="M108" s="359"/>
      <c r="N108" s="359"/>
      <c r="O108" s="359"/>
      <c r="P108" s="359"/>
      <c r="Q108" s="359"/>
      <c r="R108" s="359"/>
      <c r="S108" s="359"/>
      <c r="T108" s="388" t="str">
        <f>IF(B108="","",'1) Company information'!$E$16)</f>
        <v/>
      </c>
      <c r="U108" s="388"/>
      <c r="V108" s="388"/>
      <c r="W108" s="399"/>
      <c r="X108" s="412"/>
      <c r="Y108" s="412"/>
      <c r="Z108" s="412"/>
      <c r="AA108" s="412"/>
      <c r="AB108" s="27"/>
      <c r="AC108" s="19"/>
      <c r="AD108" s="19"/>
      <c r="AE108" s="27"/>
      <c r="AF108" s="386"/>
      <c r="AG108" s="386"/>
      <c r="AH108" s="27"/>
      <c r="AI108" s="386"/>
      <c r="AJ108" s="386"/>
      <c r="AK108" s="27"/>
      <c r="AL108" s="409" t="str">
        <f t="shared" si="33"/>
        <v/>
      </c>
      <c r="AM108" s="409"/>
      <c r="AN108" s="172"/>
      <c r="AO108" s="19"/>
      <c r="AP108" s="168"/>
      <c r="CF108" s="45">
        <v>42</v>
      </c>
      <c r="CG108" s="359" t="str">
        <f t="shared" si="34"/>
        <v/>
      </c>
      <c r="CH108" s="359"/>
      <c r="CI108" s="359"/>
      <c r="CJ108" s="359"/>
      <c r="CK108" s="359"/>
      <c r="CL108" s="359"/>
      <c r="CM108" s="359"/>
      <c r="CN108" s="359"/>
      <c r="CO108" s="359"/>
      <c r="CP108" s="359"/>
      <c r="CQ108" s="359"/>
      <c r="CR108" s="359"/>
      <c r="CS108" s="359"/>
      <c r="CT108" s="359"/>
      <c r="CU108" s="359"/>
      <c r="CV108" s="359"/>
      <c r="CW108" s="359"/>
      <c r="CX108" s="359"/>
      <c r="CY108" s="388" t="str">
        <f>IF(CG108="","",'1) Company information'!$E$16)</f>
        <v/>
      </c>
      <c r="CZ108" s="388"/>
      <c r="DA108" s="388"/>
      <c r="DB108" s="399"/>
      <c r="DC108" s="413">
        <f t="shared" si="35"/>
        <v>0</v>
      </c>
      <c r="DD108" s="413"/>
      <c r="DE108" s="413"/>
      <c r="DF108" s="413"/>
      <c r="DG108" s="27"/>
      <c r="DH108" s="27"/>
      <c r="DI108" s="27"/>
      <c r="DJ108" s="27"/>
      <c r="DK108" s="198" t="str">
        <f t="shared" si="31"/>
        <v/>
      </c>
      <c r="DL108" s="198"/>
      <c r="DM108" s="198"/>
      <c r="DN108" s="198"/>
      <c r="DO108" s="198"/>
      <c r="DP108" s="198"/>
      <c r="DQ108" s="198"/>
      <c r="DR108" s="201"/>
      <c r="DS108" s="201"/>
      <c r="DT108" s="201"/>
      <c r="DU108" s="201"/>
      <c r="DV108" s="201"/>
      <c r="DW108" s="201"/>
      <c r="DX108" s="201"/>
    </row>
    <row r="109" spans="1:128" ht="23.25" hidden="1" customHeight="1" x14ac:dyDescent="0.25">
      <c r="A109" s="45">
        <v>43</v>
      </c>
      <c r="B109" s="359" t="str">
        <f t="shared" si="32"/>
        <v/>
      </c>
      <c r="C109" s="359"/>
      <c r="D109" s="359"/>
      <c r="E109" s="359"/>
      <c r="F109" s="359"/>
      <c r="G109" s="359"/>
      <c r="H109" s="359"/>
      <c r="I109" s="359"/>
      <c r="J109" s="359"/>
      <c r="K109" s="359"/>
      <c r="L109" s="359"/>
      <c r="M109" s="359"/>
      <c r="N109" s="359"/>
      <c r="O109" s="359"/>
      <c r="P109" s="359"/>
      <c r="Q109" s="359"/>
      <c r="R109" s="359"/>
      <c r="S109" s="359"/>
      <c r="T109" s="388" t="str">
        <f>IF(B109="","",'1) Company information'!$E$16)</f>
        <v/>
      </c>
      <c r="U109" s="388"/>
      <c r="V109" s="388"/>
      <c r="W109" s="399"/>
      <c r="X109" s="412"/>
      <c r="Y109" s="412"/>
      <c r="Z109" s="412"/>
      <c r="AA109" s="412"/>
      <c r="AB109" s="27"/>
      <c r="AC109" s="19"/>
      <c r="AD109" s="19"/>
      <c r="AE109" s="27"/>
      <c r="AF109" s="386"/>
      <c r="AG109" s="386"/>
      <c r="AH109" s="27"/>
      <c r="AI109" s="386"/>
      <c r="AJ109" s="386"/>
      <c r="AK109" s="27"/>
      <c r="AL109" s="409" t="str">
        <f t="shared" si="33"/>
        <v/>
      </c>
      <c r="AM109" s="409"/>
      <c r="AN109" s="172"/>
      <c r="AO109" s="19"/>
      <c r="AP109" s="168"/>
      <c r="CF109" s="45">
        <v>43</v>
      </c>
      <c r="CG109" s="359" t="str">
        <f t="shared" si="34"/>
        <v/>
      </c>
      <c r="CH109" s="359"/>
      <c r="CI109" s="359"/>
      <c r="CJ109" s="359"/>
      <c r="CK109" s="359"/>
      <c r="CL109" s="359"/>
      <c r="CM109" s="359"/>
      <c r="CN109" s="359"/>
      <c r="CO109" s="359"/>
      <c r="CP109" s="359"/>
      <c r="CQ109" s="359"/>
      <c r="CR109" s="359"/>
      <c r="CS109" s="359"/>
      <c r="CT109" s="359"/>
      <c r="CU109" s="359"/>
      <c r="CV109" s="359"/>
      <c r="CW109" s="359"/>
      <c r="CX109" s="359"/>
      <c r="CY109" s="388" t="str">
        <f>IF(CG109="","",'1) Company information'!$E$16)</f>
        <v/>
      </c>
      <c r="CZ109" s="388"/>
      <c r="DA109" s="388"/>
      <c r="DB109" s="399"/>
      <c r="DC109" s="413">
        <f t="shared" si="35"/>
        <v>0</v>
      </c>
      <c r="DD109" s="413"/>
      <c r="DE109" s="413"/>
      <c r="DF109" s="413"/>
      <c r="DG109" s="27"/>
      <c r="DH109" s="27"/>
      <c r="DI109" s="27"/>
      <c r="DJ109" s="27"/>
      <c r="DK109" s="198" t="str">
        <f t="shared" si="31"/>
        <v/>
      </c>
      <c r="DL109" s="198"/>
      <c r="DM109" s="198"/>
      <c r="DN109" s="198"/>
      <c r="DO109" s="198"/>
      <c r="DP109" s="198"/>
      <c r="DQ109" s="198"/>
      <c r="DR109" s="201"/>
      <c r="DS109" s="201"/>
      <c r="DT109" s="201"/>
      <c r="DU109" s="201"/>
      <c r="DV109" s="201"/>
      <c r="DW109" s="201"/>
      <c r="DX109" s="201"/>
    </row>
    <row r="110" spans="1:128" ht="23.25" hidden="1" customHeight="1" x14ac:dyDescent="0.25">
      <c r="A110" s="45">
        <v>44</v>
      </c>
      <c r="B110" s="359" t="str">
        <f t="shared" si="32"/>
        <v/>
      </c>
      <c r="C110" s="359"/>
      <c r="D110" s="359"/>
      <c r="E110" s="359"/>
      <c r="F110" s="359"/>
      <c r="G110" s="359"/>
      <c r="H110" s="359"/>
      <c r="I110" s="359"/>
      <c r="J110" s="359"/>
      <c r="K110" s="359"/>
      <c r="L110" s="359"/>
      <c r="M110" s="359"/>
      <c r="N110" s="359"/>
      <c r="O110" s="359"/>
      <c r="P110" s="359"/>
      <c r="Q110" s="359"/>
      <c r="R110" s="359"/>
      <c r="S110" s="359"/>
      <c r="T110" s="388" t="str">
        <f>IF(B110="","",'1) Company information'!$E$16)</f>
        <v/>
      </c>
      <c r="U110" s="388"/>
      <c r="V110" s="388"/>
      <c r="W110" s="399"/>
      <c r="X110" s="412"/>
      <c r="Y110" s="412"/>
      <c r="Z110" s="412"/>
      <c r="AA110" s="412"/>
      <c r="AB110" s="27"/>
      <c r="AC110" s="19"/>
      <c r="AD110" s="19"/>
      <c r="AE110" s="27"/>
      <c r="AF110" s="386"/>
      <c r="AG110" s="386"/>
      <c r="AH110" s="27"/>
      <c r="AI110" s="386"/>
      <c r="AJ110" s="386"/>
      <c r="AK110" s="27"/>
      <c r="AL110" s="409" t="str">
        <f t="shared" si="33"/>
        <v/>
      </c>
      <c r="AM110" s="409"/>
      <c r="AN110" s="172"/>
      <c r="AO110" s="19"/>
      <c r="AP110" s="168"/>
      <c r="CF110" s="45">
        <v>44</v>
      </c>
      <c r="CG110" s="359" t="str">
        <f t="shared" si="34"/>
        <v/>
      </c>
      <c r="CH110" s="359"/>
      <c r="CI110" s="359"/>
      <c r="CJ110" s="359"/>
      <c r="CK110" s="359"/>
      <c r="CL110" s="359"/>
      <c r="CM110" s="359"/>
      <c r="CN110" s="359"/>
      <c r="CO110" s="359"/>
      <c r="CP110" s="359"/>
      <c r="CQ110" s="359"/>
      <c r="CR110" s="359"/>
      <c r="CS110" s="359"/>
      <c r="CT110" s="359"/>
      <c r="CU110" s="359"/>
      <c r="CV110" s="359"/>
      <c r="CW110" s="359"/>
      <c r="CX110" s="359"/>
      <c r="CY110" s="388" t="str">
        <f>IF(CG110="","",'1) Company information'!$E$16)</f>
        <v/>
      </c>
      <c r="CZ110" s="388"/>
      <c r="DA110" s="388"/>
      <c r="DB110" s="399"/>
      <c r="DC110" s="413">
        <f t="shared" si="35"/>
        <v>0</v>
      </c>
      <c r="DD110" s="413"/>
      <c r="DE110" s="413"/>
      <c r="DF110" s="413"/>
      <c r="DG110" s="27"/>
      <c r="DH110" s="27"/>
      <c r="DI110" s="27"/>
      <c r="DJ110" s="27"/>
      <c r="DK110" s="198" t="str">
        <f t="shared" si="31"/>
        <v/>
      </c>
      <c r="DL110" s="198"/>
      <c r="DM110" s="198"/>
      <c r="DN110" s="198"/>
      <c r="DO110" s="198"/>
      <c r="DP110" s="198"/>
      <c r="DQ110" s="198"/>
      <c r="DR110" s="201"/>
      <c r="DS110" s="201"/>
      <c r="DT110" s="201"/>
      <c r="DU110" s="201"/>
      <c r="DV110" s="201"/>
      <c r="DW110" s="201"/>
      <c r="DX110" s="201"/>
    </row>
    <row r="111" spans="1:128" ht="23.25" hidden="1" customHeight="1" x14ac:dyDescent="0.25">
      <c r="A111" s="45">
        <v>45</v>
      </c>
      <c r="B111" s="359" t="str">
        <f t="shared" si="32"/>
        <v/>
      </c>
      <c r="C111" s="359"/>
      <c r="D111" s="359"/>
      <c r="E111" s="359"/>
      <c r="F111" s="359"/>
      <c r="G111" s="359"/>
      <c r="H111" s="359"/>
      <c r="I111" s="359"/>
      <c r="J111" s="359"/>
      <c r="K111" s="359"/>
      <c r="L111" s="359"/>
      <c r="M111" s="359"/>
      <c r="N111" s="359"/>
      <c r="O111" s="359"/>
      <c r="P111" s="359"/>
      <c r="Q111" s="359"/>
      <c r="R111" s="359"/>
      <c r="S111" s="359"/>
      <c r="T111" s="388" t="str">
        <f>IF(B111="","",'1) Company information'!$E$16)</f>
        <v/>
      </c>
      <c r="U111" s="388"/>
      <c r="V111" s="388"/>
      <c r="W111" s="399"/>
      <c r="X111" s="412"/>
      <c r="Y111" s="412"/>
      <c r="Z111" s="412"/>
      <c r="AA111" s="412"/>
      <c r="AB111" s="27"/>
      <c r="AC111" s="19"/>
      <c r="AD111" s="19"/>
      <c r="AE111" s="27"/>
      <c r="AF111" s="386"/>
      <c r="AG111" s="386"/>
      <c r="AH111" s="27"/>
      <c r="AI111" s="386"/>
      <c r="AJ111" s="386"/>
      <c r="AK111" s="27"/>
      <c r="AL111" s="409" t="str">
        <f t="shared" si="33"/>
        <v/>
      </c>
      <c r="AM111" s="409"/>
      <c r="AN111" s="172"/>
      <c r="AO111" s="19"/>
      <c r="AP111" s="168"/>
      <c r="CF111" s="45">
        <v>45</v>
      </c>
      <c r="CG111" s="359" t="str">
        <f t="shared" si="34"/>
        <v/>
      </c>
      <c r="CH111" s="359"/>
      <c r="CI111" s="359"/>
      <c r="CJ111" s="359"/>
      <c r="CK111" s="359"/>
      <c r="CL111" s="359"/>
      <c r="CM111" s="359"/>
      <c r="CN111" s="359"/>
      <c r="CO111" s="359"/>
      <c r="CP111" s="359"/>
      <c r="CQ111" s="359"/>
      <c r="CR111" s="359"/>
      <c r="CS111" s="359"/>
      <c r="CT111" s="359"/>
      <c r="CU111" s="359"/>
      <c r="CV111" s="359"/>
      <c r="CW111" s="359"/>
      <c r="CX111" s="359"/>
      <c r="CY111" s="388" t="str">
        <f>IF(CG111="","",'1) Company information'!$E$16)</f>
        <v/>
      </c>
      <c r="CZ111" s="388"/>
      <c r="DA111" s="388"/>
      <c r="DB111" s="399"/>
      <c r="DC111" s="413">
        <f t="shared" si="35"/>
        <v>0</v>
      </c>
      <c r="DD111" s="413"/>
      <c r="DE111" s="413"/>
      <c r="DF111" s="413"/>
      <c r="DG111" s="27"/>
      <c r="DH111" s="27"/>
      <c r="DI111" s="27"/>
      <c r="DJ111" s="27"/>
      <c r="DK111" s="198" t="str">
        <f t="shared" si="31"/>
        <v/>
      </c>
      <c r="DL111" s="198"/>
      <c r="DM111" s="198"/>
      <c r="DN111" s="198"/>
      <c r="DO111" s="198"/>
      <c r="DP111" s="198"/>
      <c r="DQ111" s="198"/>
      <c r="DR111" s="201"/>
      <c r="DS111" s="201"/>
      <c r="DT111" s="201"/>
      <c r="DU111" s="201"/>
      <c r="DV111" s="201"/>
      <c r="DW111" s="201"/>
      <c r="DX111" s="201"/>
    </row>
    <row r="112" spans="1:128" ht="23.25" hidden="1" customHeight="1" x14ac:dyDescent="0.25">
      <c r="A112" s="45">
        <v>46</v>
      </c>
      <c r="B112" s="359" t="str">
        <f t="shared" si="32"/>
        <v/>
      </c>
      <c r="C112" s="359"/>
      <c r="D112" s="359"/>
      <c r="E112" s="359"/>
      <c r="F112" s="359"/>
      <c r="G112" s="359"/>
      <c r="H112" s="359"/>
      <c r="I112" s="359"/>
      <c r="J112" s="359"/>
      <c r="K112" s="359"/>
      <c r="L112" s="359"/>
      <c r="M112" s="359"/>
      <c r="N112" s="359"/>
      <c r="O112" s="359"/>
      <c r="P112" s="359"/>
      <c r="Q112" s="359"/>
      <c r="R112" s="359"/>
      <c r="S112" s="359"/>
      <c r="T112" s="388" t="str">
        <f>IF(B112="","",'1) Company information'!$E$16)</f>
        <v/>
      </c>
      <c r="U112" s="388"/>
      <c r="V112" s="388"/>
      <c r="W112" s="399"/>
      <c r="X112" s="412"/>
      <c r="Y112" s="412"/>
      <c r="Z112" s="412"/>
      <c r="AA112" s="412"/>
      <c r="AB112" s="27"/>
      <c r="AC112" s="19"/>
      <c r="AD112" s="19"/>
      <c r="AE112" s="27"/>
      <c r="AF112" s="386"/>
      <c r="AG112" s="386"/>
      <c r="AH112" s="27"/>
      <c r="AI112" s="386"/>
      <c r="AJ112" s="386"/>
      <c r="AK112" s="27"/>
      <c r="AL112" s="409" t="str">
        <f t="shared" si="33"/>
        <v/>
      </c>
      <c r="AM112" s="409"/>
      <c r="AN112" s="172"/>
      <c r="AO112" s="19"/>
      <c r="AP112" s="168"/>
      <c r="CF112" s="45">
        <v>46</v>
      </c>
      <c r="CG112" s="359" t="str">
        <f t="shared" si="34"/>
        <v/>
      </c>
      <c r="CH112" s="359"/>
      <c r="CI112" s="359"/>
      <c r="CJ112" s="359"/>
      <c r="CK112" s="359"/>
      <c r="CL112" s="359"/>
      <c r="CM112" s="359"/>
      <c r="CN112" s="359"/>
      <c r="CO112" s="359"/>
      <c r="CP112" s="359"/>
      <c r="CQ112" s="359"/>
      <c r="CR112" s="359"/>
      <c r="CS112" s="359"/>
      <c r="CT112" s="359"/>
      <c r="CU112" s="359"/>
      <c r="CV112" s="359"/>
      <c r="CW112" s="359"/>
      <c r="CX112" s="359"/>
      <c r="CY112" s="388" t="str">
        <f>IF(CG112="","",'1) Company information'!$E$16)</f>
        <v/>
      </c>
      <c r="CZ112" s="388"/>
      <c r="DA112" s="388"/>
      <c r="DB112" s="399"/>
      <c r="DC112" s="413">
        <f t="shared" si="35"/>
        <v>0</v>
      </c>
      <c r="DD112" s="413"/>
      <c r="DE112" s="413"/>
      <c r="DF112" s="413"/>
      <c r="DG112" s="27"/>
      <c r="DH112" s="27"/>
      <c r="DI112" s="27"/>
      <c r="DJ112" s="27"/>
      <c r="DK112" s="198" t="str">
        <f t="shared" si="31"/>
        <v/>
      </c>
      <c r="DL112" s="198"/>
      <c r="DM112" s="198"/>
      <c r="DN112" s="198"/>
      <c r="DO112" s="198"/>
      <c r="DP112" s="198"/>
      <c r="DQ112" s="198"/>
      <c r="DR112" s="201"/>
      <c r="DS112" s="201"/>
      <c r="DT112" s="201"/>
      <c r="DU112" s="201"/>
      <c r="DV112" s="201"/>
      <c r="DW112" s="201"/>
      <c r="DX112" s="201"/>
    </row>
    <row r="113" spans="1:128" ht="23.25" hidden="1" customHeight="1" x14ac:dyDescent="0.25">
      <c r="A113" s="45">
        <v>47</v>
      </c>
      <c r="B113" s="359" t="str">
        <f t="shared" si="32"/>
        <v/>
      </c>
      <c r="C113" s="359"/>
      <c r="D113" s="359"/>
      <c r="E113" s="359"/>
      <c r="F113" s="359"/>
      <c r="G113" s="359"/>
      <c r="H113" s="359"/>
      <c r="I113" s="359"/>
      <c r="J113" s="359"/>
      <c r="K113" s="359"/>
      <c r="L113" s="359"/>
      <c r="M113" s="359"/>
      <c r="N113" s="359"/>
      <c r="O113" s="359"/>
      <c r="P113" s="359"/>
      <c r="Q113" s="359"/>
      <c r="R113" s="359"/>
      <c r="S113" s="359"/>
      <c r="T113" s="388" t="str">
        <f>IF(B113="","",'1) Company information'!$E$16)</f>
        <v/>
      </c>
      <c r="U113" s="388"/>
      <c r="V113" s="388"/>
      <c r="W113" s="399"/>
      <c r="X113" s="412"/>
      <c r="Y113" s="412"/>
      <c r="Z113" s="412"/>
      <c r="AA113" s="412"/>
      <c r="AB113" s="27"/>
      <c r="AC113" s="19"/>
      <c r="AD113" s="19"/>
      <c r="AE113" s="27"/>
      <c r="AF113" s="386"/>
      <c r="AG113" s="386"/>
      <c r="AH113" s="27"/>
      <c r="AI113" s="386"/>
      <c r="AJ113" s="386"/>
      <c r="AK113" s="27"/>
      <c r="AL113" s="409" t="str">
        <f t="shared" si="33"/>
        <v/>
      </c>
      <c r="AM113" s="409"/>
      <c r="AN113" s="172"/>
      <c r="AO113" s="19"/>
      <c r="AP113" s="168"/>
      <c r="CF113" s="45">
        <v>47</v>
      </c>
      <c r="CG113" s="359" t="str">
        <f t="shared" si="34"/>
        <v/>
      </c>
      <c r="CH113" s="359"/>
      <c r="CI113" s="359"/>
      <c r="CJ113" s="359"/>
      <c r="CK113" s="359"/>
      <c r="CL113" s="359"/>
      <c r="CM113" s="359"/>
      <c r="CN113" s="359"/>
      <c r="CO113" s="359"/>
      <c r="CP113" s="359"/>
      <c r="CQ113" s="359"/>
      <c r="CR113" s="359"/>
      <c r="CS113" s="359"/>
      <c r="CT113" s="359"/>
      <c r="CU113" s="359"/>
      <c r="CV113" s="359"/>
      <c r="CW113" s="359"/>
      <c r="CX113" s="359"/>
      <c r="CY113" s="388" t="str">
        <f>IF(CG113="","",'1) Company information'!$E$16)</f>
        <v/>
      </c>
      <c r="CZ113" s="388"/>
      <c r="DA113" s="388"/>
      <c r="DB113" s="399"/>
      <c r="DC113" s="413">
        <f t="shared" si="35"/>
        <v>0</v>
      </c>
      <c r="DD113" s="413"/>
      <c r="DE113" s="413"/>
      <c r="DF113" s="413"/>
      <c r="DG113" s="27"/>
      <c r="DH113" s="27"/>
      <c r="DI113" s="27"/>
      <c r="DJ113" s="27"/>
      <c r="DK113" s="198" t="str">
        <f t="shared" si="31"/>
        <v/>
      </c>
      <c r="DL113" s="198"/>
      <c r="DM113" s="198"/>
      <c r="DN113" s="198"/>
      <c r="DO113" s="198"/>
      <c r="DP113" s="198"/>
      <c r="DQ113" s="198"/>
      <c r="DR113" s="201"/>
      <c r="DS113" s="201"/>
      <c r="DT113" s="201"/>
      <c r="DU113" s="201"/>
      <c r="DV113" s="201"/>
      <c r="DW113" s="201"/>
      <c r="DX113" s="201"/>
    </row>
    <row r="114" spans="1:128" ht="23.25" hidden="1" customHeight="1" x14ac:dyDescent="0.25">
      <c r="A114" s="45">
        <v>48</v>
      </c>
      <c r="B114" s="359" t="str">
        <f t="shared" si="32"/>
        <v/>
      </c>
      <c r="C114" s="359"/>
      <c r="D114" s="359"/>
      <c r="E114" s="359"/>
      <c r="F114" s="359"/>
      <c r="G114" s="359"/>
      <c r="H114" s="359"/>
      <c r="I114" s="359"/>
      <c r="J114" s="359"/>
      <c r="K114" s="359"/>
      <c r="L114" s="359"/>
      <c r="M114" s="359"/>
      <c r="N114" s="359"/>
      <c r="O114" s="359"/>
      <c r="P114" s="359"/>
      <c r="Q114" s="359"/>
      <c r="R114" s="359"/>
      <c r="S114" s="359"/>
      <c r="T114" s="388" t="str">
        <f>IF(B114="","",'1) Company information'!$E$16)</f>
        <v/>
      </c>
      <c r="U114" s="388"/>
      <c r="V114" s="388"/>
      <c r="W114" s="399"/>
      <c r="X114" s="412"/>
      <c r="Y114" s="412"/>
      <c r="Z114" s="412"/>
      <c r="AA114" s="412"/>
      <c r="AB114" s="27"/>
      <c r="AC114" s="19"/>
      <c r="AD114" s="19"/>
      <c r="AE114" s="27"/>
      <c r="AF114" s="386"/>
      <c r="AG114" s="386"/>
      <c r="AH114" s="27"/>
      <c r="AI114" s="386"/>
      <c r="AJ114" s="386"/>
      <c r="AK114" s="27"/>
      <c r="AL114" s="409" t="str">
        <f t="shared" si="33"/>
        <v/>
      </c>
      <c r="AM114" s="409"/>
      <c r="AN114" s="172"/>
      <c r="AO114" s="19"/>
      <c r="AP114" s="168"/>
      <c r="CF114" s="45">
        <v>48</v>
      </c>
      <c r="CG114" s="359" t="str">
        <f t="shared" si="34"/>
        <v/>
      </c>
      <c r="CH114" s="359"/>
      <c r="CI114" s="359"/>
      <c r="CJ114" s="359"/>
      <c r="CK114" s="359"/>
      <c r="CL114" s="359"/>
      <c r="CM114" s="359"/>
      <c r="CN114" s="359"/>
      <c r="CO114" s="359"/>
      <c r="CP114" s="359"/>
      <c r="CQ114" s="359"/>
      <c r="CR114" s="359"/>
      <c r="CS114" s="359"/>
      <c r="CT114" s="359"/>
      <c r="CU114" s="359"/>
      <c r="CV114" s="359"/>
      <c r="CW114" s="359"/>
      <c r="CX114" s="359"/>
      <c r="CY114" s="388" t="str">
        <f>IF(CG114="","",'1) Company information'!$E$16)</f>
        <v/>
      </c>
      <c r="CZ114" s="388"/>
      <c r="DA114" s="388"/>
      <c r="DB114" s="399"/>
      <c r="DC114" s="413">
        <f t="shared" si="35"/>
        <v>0</v>
      </c>
      <c r="DD114" s="413"/>
      <c r="DE114" s="413"/>
      <c r="DF114" s="413"/>
      <c r="DG114" s="27"/>
      <c r="DH114" s="27"/>
      <c r="DI114" s="27"/>
      <c r="DJ114" s="27"/>
      <c r="DK114" s="198" t="str">
        <f t="shared" si="31"/>
        <v/>
      </c>
      <c r="DL114" s="198"/>
      <c r="DM114" s="198"/>
      <c r="DN114" s="198"/>
      <c r="DO114" s="198"/>
      <c r="DP114" s="198"/>
      <c r="DQ114" s="198"/>
      <c r="DR114" s="201"/>
      <c r="DS114" s="201"/>
      <c r="DT114" s="201"/>
      <c r="DU114" s="201"/>
      <c r="DV114" s="201"/>
      <c r="DW114" s="201"/>
      <c r="DX114" s="201"/>
    </row>
    <row r="115" spans="1:128" ht="23.25" hidden="1" customHeight="1" x14ac:dyDescent="0.25">
      <c r="A115" s="45">
        <v>49</v>
      </c>
      <c r="B115" s="359" t="str">
        <f t="shared" si="32"/>
        <v/>
      </c>
      <c r="C115" s="359"/>
      <c r="D115" s="359"/>
      <c r="E115" s="359"/>
      <c r="F115" s="359"/>
      <c r="G115" s="359"/>
      <c r="H115" s="359"/>
      <c r="I115" s="359"/>
      <c r="J115" s="359"/>
      <c r="K115" s="359"/>
      <c r="L115" s="359"/>
      <c r="M115" s="359"/>
      <c r="N115" s="359"/>
      <c r="O115" s="359"/>
      <c r="P115" s="359"/>
      <c r="Q115" s="359"/>
      <c r="R115" s="359"/>
      <c r="S115" s="359"/>
      <c r="T115" s="388" t="str">
        <f>IF(B115="","",'1) Company information'!$E$16)</f>
        <v/>
      </c>
      <c r="U115" s="388"/>
      <c r="V115" s="388"/>
      <c r="W115" s="399"/>
      <c r="X115" s="412"/>
      <c r="Y115" s="412"/>
      <c r="Z115" s="412"/>
      <c r="AA115" s="412"/>
      <c r="AB115" s="27"/>
      <c r="AC115" s="19"/>
      <c r="AD115" s="19"/>
      <c r="AE115" s="27"/>
      <c r="AF115" s="386"/>
      <c r="AG115" s="386"/>
      <c r="AH115" s="27"/>
      <c r="AI115" s="386"/>
      <c r="AJ115" s="386"/>
      <c r="AK115" s="27"/>
      <c r="AL115" s="409" t="str">
        <f t="shared" si="33"/>
        <v/>
      </c>
      <c r="AM115" s="409"/>
      <c r="AN115" s="172"/>
      <c r="AO115" s="19"/>
      <c r="AP115" s="168"/>
      <c r="CF115" s="45">
        <v>49</v>
      </c>
      <c r="CG115" s="359" t="str">
        <f t="shared" si="34"/>
        <v/>
      </c>
      <c r="CH115" s="359"/>
      <c r="CI115" s="359"/>
      <c r="CJ115" s="359"/>
      <c r="CK115" s="359"/>
      <c r="CL115" s="359"/>
      <c r="CM115" s="359"/>
      <c r="CN115" s="359"/>
      <c r="CO115" s="359"/>
      <c r="CP115" s="359"/>
      <c r="CQ115" s="359"/>
      <c r="CR115" s="359"/>
      <c r="CS115" s="359"/>
      <c r="CT115" s="359"/>
      <c r="CU115" s="359"/>
      <c r="CV115" s="359"/>
      <c r="CW115" s="359"/>
      <c r="CX115" s="359"/>
      <c r="CY115" s="388" t="str">
        <f>IF(CG115="","",'1) Company information'!$E$16)</f>
        <v/>
      </c>
      <c r="CZ115" s="388"/>
      <c r="DA115" s="388"/>
      <c r="DB115" s="399"/>
      <c r="DC115" s="413">
        <f t="shared" si="35"/>
        <v>0</v>
      </c>
      <c r="DD115" s="413"/>
      <c r="DE115" s="413"/>
      <c r="DF115" s="413"/>
      <c r="DG115" s="27"/>
      <c r="DH115" s="27"/>
      <c r="DI115" s="27"/>
      <c r="DJ115" s="27"/>
      <c r="DK115" s="198" t="str">
        <f t="shared" si="31"/>
        <v/>
      </c>
      <c r="DL115" s="198"/>
      <c r="DM115" s="198"/>
      <c r="DN115" s="198"/>
      <c r="DO115" s="198"/>
      <c r="DP115" s="198"/>
      <c r="DQ115" s="198"/>
      <c r="DR115" s="201"/>
      <c r="DS115" s="201"/>
      <c r="DT115" s="201"/>
      <c r="DU115" s="201"/>
      <c r="DV115" s="201"/>
      <c r="DW115" s="201"/>
      <c r="DX115" s="201"/>
    </row>
    <row r="116" spans="1:128" ht="23.25" hidden="1" customHeight="1" x14ac:dyDescent="0.25">
      <c r="A116" s="45">
        <v>50</v>
      </c>
      <c r="B116" s="359" t="str">
        <f t="shared" si="32"/>
        <v/>
      </c>
      <c r="C116" s="359"/>
      <c r="D116" s="359"/>
      <c r="E116" s="359"/>
      <c r="F116" s="359"/>
      <c r="G116" s="359"/>
      <c r="H116" s="359"/>
      <c r="I116" s="359"/>
      <c r="J116" s="359"/>
      <c r="K116" s="359"/>
      <c r="L116" s="359"/>
      <c r="M116" s="359"/>
      <c r="N116" s="359"/>
      <c r="O116" s="359"/>
      <c r="P116" s="359"/>
      <c r="Q116" s="359"/>
      <c r="R116" s="359"/>
      <c r="S116" s="359"/>
      <c r="T116" s="388" t="str">
        <f>IF(B116="","",'1) Company information'!$E$16)</f>
        <v/>
      </c>
      <c r="U116" s="388"/>
      <c r="V116" s="388"/>
      <c r="W116" s="399"/>
      <c r="X116" s="412"/>
      <c r="Y116" s="412"/>
      <c r="Z116" s="412"/>
      <c r="AA116" s="412"/>
      <c r="AB116" s="27"/>
      <c r="AC116" s="19"/>
      <c r="AD116" s="19"/>
      <c r="AE116" s="27"/>
      <c r="AF116" s="386"/>
      <c r="AG116" s="386"/>
      <c r="AH116" s="27"/>
      <c r="AI116" s="386"/>
      <c r="AJ116" s="386"/>
      <c r="AK116" s="27"/>
      <c r="AL116" s="409" t="str">
        <f t="shared" si="33"/>
        <v/>
      </c>
      <c r="AM116" s="409"/>
      <c r="AN116" s="172"/>
      <c r="AO116" s="19"/>
      <c r="AP116" s="168"/>
      <c r="CF116" s="45">
        <v>50</v>
      </c>
      <c r="CG116" s="359" t="str">
        <f t="shared" si="34"/>
        <v/>
      </c>
      <c r="CH116" s="359"/>
      <c r="CI116" s="359"/>
      <c r="CJ116" s="359"/>
      <c r="CK116" s="359"/>
      <c r="CL116" s="359"/>
      <c r="CM116" s="359"/>
      <c r="CN116" s="359"/>
      <c r="CO116" s="359"/>
      <c r="CP116" s="359"/>
      <c r="CQ116" s="359"/>
      <c r="CR116" s="359"/>
      <c r="CS116" s="359"/>
      <c r="CT116" s="359"/>
      <c r="CU116" s="359"/>
      <c r="CV116" s="359"/>
      <c r="CW116" s="359"/>
      <c r="CX116" s="359"/>
      <c r="CY116" s="388" t="str">
        <f>IF(CG116="","",'1) Company information'!$E$16)</f>
        <v/>
      </c>
      <c r="CZ116" s="388"/>
      <c r="DA116" s="388"/>
      <c r="DB116" s="399"/>
      <c r="DC116" s="413">
        <f t="shared" si="35"/>
        <v>0</v>
      </c>
      <c r="DD116" s="413"/>
      <c r="DE116" s="413"/>
      <c r="DF116" s="413"/>
      <c r="DG116" s="27"/>
      <c r="DH116" s="27"/>
      <c r="DI116" s="27"/>
      <c r="DJ116" s="27"/>
      <c r="DK116" s="198" t="str">
        <f t="shared" si="31"/>
        <v/>
      </c>
      <c r="DL116" s="198"/>
      <c r="DM116" s="198"/>
      <c r="DN116" s="198"/>
      <c r="DO116" s="198"/>
      <c r="DP116" s="198"/>
      <c r="DQ116" s="198"/>
      <c r="DR116" s="201"/>
      <c r="DS116" s="201"/>
      <c r="DT116" s="201"/>
      <c r="DU116" s="201"/>
      <c r="DV116" s="201"/>
      <c r="DW116" s="201"/>
      <c r="DX116" s="201"/>
    </row>
    <row r="117" spans="1:128" ht="23.25" customHeight="1" x14ac:dyDescent="0.25">
      <c r="A117" s="45"/>
      <c r="B117" s="177" t="s">
        <v>465</v>
      </c>
      <c r="C117" s="177"/>
      <c r="D117" s="177"/>
      <c r="E117" s="177"/>
      <c r="F117" s="177"/>
      <c r="G117" s="177"/>
      <c r="H117" s="177"/>
      <c r="I117" s="177"/>
      <c r="J117" s="177"/>
      <c r="K117" s="177"/>
      <c r="L117" s="177"/>
      <c r="M117" s="177"/>
      <c r="N117" s="177"/>
      <c r="O117" s="177"/>
      <c r="P117" s="177"/>
      <c r="Q117" s="177"/>
      <c r="R117" s="177"/>
      <c r="S117" s="177"/>
      <c r="T117" s="393">
        <f>IF(B117="","",'1) Company information'!$E$16)</f>
        <v>0</v>
      </c>
      <c r="U117" s="393"/>
      <c r="V117" s="393"/>
      <c r="W117" s="394"/>
      <c r="X117" s="392">
        <f>SUM(X67:AA116)</f>
        <v>0</v>
      </c>
      <c r="Y117" s="392"/>
      <c r="Z117" s="392"/>
      <c r="AA117" s="392"/>
      <c r="AB117" s="137"/>
      <c r="AC117" s="137"/>
      <c r="AD117" s="137"/>
      <c r="AE117" s="137"/>
      <c r="AF117" s="137"/>
      <c r="AG117" s="137"/>
      <c r="AH117" s="137"/>
      <c r="AI117" s="137"/>
      <c r="AJ117" s="168"/>
      <c r="AK117" s="168"/>
      <c r="AL117" s="168"/>
      <c r="AM117" s="168"/>
      <c r="AN117" s="168"/>
      <c r="AO117" s="168"/>
      <c r="AP117" s="168"/>
      <c r="CF117" s="45"/>
      <c r="CG117" s="177" t="s">
        <v>465</v>
      </c>
      <c r="CH117" s="177"/>
      <c r="CI117" s="177"/>
      <c r="CJ117" s="177"/>
      <c r="CK117" s="177"/>
      <c r="CL117" s="177"/>
      <c r="CM117" s="177"/>
      <c r="CN117" s="177"/>
      <c r="CO117" s="177"/>
      <c r="CP117" s="177"/>
      <c r="CQ117" s="177"/>
      <c r="CR117" s="177"/>
      <c r="CS117" s="177"/>
      <c r="CT117" s="177"/>
      <c r="CU117" s="177"/>
      <c r="CV117" s="177"/>
      <c r="CW117" s="177"/>
      <c r="CX117" s="177"/>
      <c r="CY117" s="393">
        <f>IF(CG117="","",'1) Company information'!$E$16)</f>
        <v>0</v>
      </c>
      <c r="CZ117" s="393"/>
      <c r="DA117" s="393"/>
      <c r="DB117" s="394"/>
      <c r="DC117" s="392">
        <f>SUM(DC67:DF116)</f>
        <v>0</v>
      </c>
      <c r="DD117" s="392"/>
      <c r="DE117" s="392"/>
      <c r="DF117" s="392"/>
      <c r="DG117" s="137"/>
      <c r="DH117" s="137"/>
      <c r="DI117" s="137"/>
      <c r="DJ117" s="137"/>
      <c r="DK117" s="137"/>
      <c r="DL117" s="137"/>
      <c r="DM117" s="137"/>
      <c r="DN117" s="137"/>
      <c r="DO117" s="137"/>
      <c r="DP117" s="137"/>
      <c r="DQ117" s="137"/>
      <c r="DR117" s="201"/>
      <c r="DS117" s="201"/>
      <c r="DT117" s="201"/>
      <c r="DU117" s="201"/>
      <c r="DV117" s="201"/>
      <c r="DW117" s="201"/>
      <c r="DX117" s="201"/>
    </row>
    <row r="118" spans="1:128" x14ac:dyDescent="0.25">
      <c r="A118" s="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137"/>
      <c r="AC118" s="137"/>
      <c r="AD118" s="137"/>
      <c r="AE118" s="137"/>
      <c r="AF118" s="137"/>
      <c r="AG118" s="137"/>
      <c r="AH118" s="137"/>
      <c r="AI118" s="137"/>
      <c r="AJ118" s="13"/>
      <c r="AK118" s="13"/>
      <c r="AL118" s="13"/>
      <c r="AM118" s="13"/>
      <c r="AN118" s="142"/>
      <c r="AO118" s="142"/>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42"/>
      <c r="BM118" s="142"/>
      <c r="BN118" s="142"/>
      <c r="BO118" s="142"/>
      <c r="BP118" s="145"/>
      <c r="BQ118" s="13"/>
      <c r="BR118" s="13"/>
      <c r="BS118" s="129"/>
      <c r="BT118" s="129"/>
      <c r="CC118" s="217"/>
      <c r="CF118" s="45"/>
      <c r="CG118" s="177"/>
      <c r="CH118" s="177"/>
      <c r="CI118" s="177"/>
      <c r="CJ118" s="177"/>
      <c r="CK118" s="177"/>
      <c r="CL118" s="177"/>
      <c r="CM118" s="177"/>
      <c r="CN118" s="177"/>
      <c r="CO118" s="177"/>
      <c r="CP118" s="177"/>
      <c r="CQ118" s="177"/>
      <c r="CR118" s="177"/>
      <c r="CS118" s="177"/>
      <c r="CT118" s="177"/>
      <c r="CU118" s="177"/>
      <c r="CV118" s="177"/>
      <c r="CW118" s="177"/>
      <c r="CX118" s="177"/>
      <c r="CY118" s="393"/>
      <c r="CZ118" s="393"/>
      <c r="DA118" s="393"/>
      <c r="DB118" s="394"/>
      <c r="DC118" s="392"/>
      <c r="DD118" s="392"/>
      <c r="DE118" s="392"/>
      <c r="DF118" s="392"/>
      <c r="DG118" s="137"/>
      <c r="DH118" s="137"/>
      <c r="DI118" s="137"/>
      <c r="DJ118" s="137"/>
      <c r="DK118" s="137"/>
      <c r="DL118" s="137"/>
      <c r="DM118" s="137"/>
      <c r="DN118" s="137"/>
      <c r="DO118" s="137"/>
      <c r="DP118" s="137"/>
      <c r="DQ118" s="137"/>
      <c r="DR118" s="201"/>
      <c r="DS118" s="201"/>
      <c r="DT118" s="201"/>
      <c r="DU118" s="201"/>
      <c r="DV118" s="201"/>
      <c r="DW118" s="201"/>
      <c r="DX118" s="201"/>
    </row>
    <row r="119" spans="1:128" ht="15.75" thickBot="1" x14ac:dyDescent="0.25">
      <c r="A119" s="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13"/>
      <c r="AK119" s="13"/>
      <c r="AL119" s="13"/>
      <c r="AM119" s="13"/>
      <c r="AN119" s="142"/>
      <c r="AO119" s="142"/>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42"/>
      <c r="BM119" s="142"/>
      <c r="BN119" s="142"/>
      <c r="BO119" s="142"/>
      <c r="BP119" s="145"/>
      <c r="BQ119" s="13"/>
      <c r="BR119" s="13"/>
      <c r="BS119" s="129"/>
      <c r="BT119" s="129"/>
      <c r="CC119" s="217"/>
      <c r="CF119" s="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137"/>
      <c r="DH119" s="137"/>
      <c r="DI119" s="137"/>
      <c r="DJ119" s="137"/>
      <c r="DK119" s="137"/>
      <c r="DL119" s="137"/>
      <c r="DM119" s="137"/>
      <c r="DN119" s="137"/>
      <c r="DO119" s="137"/>
      <c r="DP119" s="137"/>
      <c r="DQ119" s="137"/>
      <c r="DR119" s="201"/>
      <c r="DS119" s="201"/>
      <c r="DT119" s="201"/>
      <c r="DU119" s="201"/>
      <c r="DV119" s="201"/>
      <c r="DW119" s="201"/>
      <c r="DX119" s="201"/>
    </row>
    <row r="120" spans="1:128" ht="21" x14ac:dyDescent="0.35">
      <c r="A120" s="7"/>
      <c r="B120" s="18" t="s">
        <v>66</v>
      </c>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51"/>
      <c r="BQ120" s="18"/>
      <c r="BR120" s="18"/>
      <c r="BS120" s="18"/>
      <c r="BT120" s="13"/>
    </row>
    <row r="121" spans="1:128" x14ac:dyDescent="0.2">
      <c r="A121" s="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42"/>
      <c r="BM121" s="142"/>
      <c r="BN121" s="142"/>
      <c r="BO121" s="142"/>
      <c r="BP121" s="145"/>
      <c r="BQ121" s="129"/>
      <c r="BR121" s="129"/>
      <c r="BS121" s="129"/>
      <c r="BT121" s="13"/>
    </row>
    <row r="122" spans="1:128" ht="32.25" customHeight="1" x14ac:dyDescent="0.2">
      <c r="A122" s="7"/>
      <c r="B122" s="411" t="s">
        <v>932</v>
      </c>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42"/>
      <c r="BM122" s="142"/>
      <c r="BN122" s="142"/>
      <c r="BO122" s="142"/>
      <c r="BP122" s="145"/>
      <c r="BQ122" s="129"/>
      <c r="BR122" s="410" t="s">
        <v>362</v>
      </c>
      <c r="BS122" s="410"/>
      <c r="BT122" s="13"/>
    </row>
    <row r="123" spans="1:128" ht="18" customHeight="1" x14ac:dyDescent="0.2">
      <c r="A123" s="7"/>
      <c r="B123" s="27"/>
      <c r="C123" s="27"/>
      <c r="D123" s="27"/>
      <c r="E123" s="27"/>
      <c r="F123" s="27"/>
      <c r="G123" s="27"/>
      <c r="H123" s="27"/>
      <c r="I123" s="27"/>
      <c r="J123" s="27"/>
      <c r="K123" s="27"/>
      <c r="L123" s="27"/>
      <c r="M123" s="27"/>
      <c r="N123" s="27"/>
      <c r="O123" s="27"/>
      <c r="P123" s="27"/>
      <c r="Q123" s="27"/>
      <c r="R123" s="27"/>
      <c r="S123" s="27"/>
      <c r="T123" s="28" t="s">
        <v>69</v>
      </c>
      <c r="U123" s="27"/>
      <c r="V123" s="27"/>
      <c r="W123" s="27"/>
      <c r="X123" s="27"/>
      <c r="Y123" s="27"/>
      <c r="Z123" s="27"/>
      <c r="AA123" s="27"/>
      <c r="AB123" s="27"/>
      <c r="AC123" s="27"/>
      <c r="AD123" s="27"/>
      <c r="AE123" s="27"/>
      <c r="AF123" s="27"/>
      <c r="AG123" s="27"/>
      <c r="AH123" s="27"/>
      <c r="AI123" s="27"/>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42"/>
      <c r="BM123" s="142"/>
      <c r="BN123" s="142"/>
      <c r="BO123" s="142"/>
      <c r="BP123" s="145"/>
      <c r="BQ123" s="129"/>
      <c r="BR123" s="410"/>
      <c r="BS123" s="410"/>
      <c r="BT123" s="13"/>
    </row>
    <row r="124" spans="1:128" ht="25.5" customHeight="1" x14ac:dyDescent="0.25">
      <c r="A124" s="7" t="s">
        <v>79</v>
      </c>
      <c r="B124" s="33" t="s">
        <v>61</v>
      </c>
      <c r="C124" s="32"/>
      <c r="D124" s="32"/>
      <c r="E124" s="32"/>
      <c r="F124" s="32"/>
      <c r="G124" s="32"/>
      <c r="H124" s="32"/>
      <c r="I124" s="32"/>
      <c r="J124" s="32"/>
      <c r="K124" s="32"/>
      <c r="L124" s="32"/>
      <c r="M124" s="32"/>
      <c r="N124" s="32"/>
      <c r="O124" s="32"/>
      <c r="P124" s="32"/>
      <c r="Q124" s="32"/>
      <c r="R124" s="32"/>
      <c r="S124" s="32"/>
      <c r="T124" s="405" t="s">
        <v>70</v>
      </c>
      <c r="U124" s="405"/>
      <c r="V124" s="405"/>
      <c r="W124" s="405"/>
      <c r="X124" s="405" t="s">
        <v>71</v>
      </c>
      <c r="Y124" s="405"/>
      <c r="Z124" s="405"/>
      <c r="AA124" s="405"/>
      <c r="AB124" s="405" t="s">
        <v>112</v>
      </c>
      <c r="AC124" s="405"/>
      <c r="AD124" s="405"/>
      <c r="AE124" s="405"/>
      <c r="AF124" s="405" t="s">
        <v>72</v>
      </c>
      <c r="AG124" s="405"/>
      <c r="AH124" s="405"/>
      <c r="AI124" s="405"/>
      <c r="AJ124" s="405" t="s">
        <v>1064</v>
      </c>
      <c r="AK124" s="405"/>
      <c r="AL124" s="405"/>
      <c r="AM124" s="405"/>
      <c r="AN124" s="405" t="s">
        <v>74</v>
      </c>
      <c r="AO124" s="405"/>
      <c r="AP124" s="405"/>
      <c r="AQ124" s="405"/>
      <c r="AR124" s="405" t="s">
        <v>75</v>
      </c>
      <c r="AS124" s="405"/>
      <c r="AT124" s="405"/>
      <c r="AU124" s="405"/>
      <c r="AV124" s="405" t="s">
        <v>76</v>
      </c>
      <c r="AW124" s="405"/>
      <c r="AX124" s="405"/>
      <c r="AY124" s="405"/>
      <c r="AZ124" s="405" t="s">
        <v>77</v>
      </c>
      <c r="BA124" s="405"/>
      <c r="BB124" s="405"/>
      <c r="BC124" s="405"/>
      <c r="BD124" s="405" t="s">
        <v>78</v>
      </c>
      <c r="BE124" s="405"/>
      <c r="BF124" s="405"/>
      <c r="BG124" s="405"/>
      <c r="BH124" s="405" t="s">
        <v>252</v>
      </c>
      <c r="BI124" s="405"/>
      <c r="BJ124" s="405"/>
      <c r="BK124" s="405"/>
      <c r="BL124" s="405" t="s">
        <v>171</v>
      </c>
      <c r="BM124" s="405"/>
      <c r="BN124" s="405"/>
      <c r="BO124" s="405"/>
      <c r="BP124" s="144" t="s">
        <v>404</v>
      </c>
      <c r="BQ124" s="130"/>
      <c r="BR124" s="410"/>
      <c r="BS124" s="410"/>
      <c r="BT124" s="13"/>
    </row>
    <row r="125" spans="1:128" ht="25.5" customHeight="1" x14ac:dyDescent="0.25">
      <c r="A125" s="45">
        <v>1</v>
      </c>
      <c r="B125" s="374" t="str">
        <f t="shared" ref="B125:B156" si="36">IF(B10&lt;&gt;0,B10,"")</f>
        <v/>
      </c>
      <c r="C125" s="374"/>
      <c r="D125" s="374"/>
      <c r="E125" s="374"/>
      <c r="F125" s="374"/>
      <c r="G125" s="374"/>
      <c r="H125" s="374"/>
      <c r="I125" s="374"/>
      <c r="J125" s="374"/>
      <c r="K125" s="374"/>
      <c r="L125" s="374"/>
      <c r="M125" s="374"/>
      <c r="N125" s="374"/>
      <c r="O125" s="374"/>
      <c r="P125" s="374"/>
      <c r="Q125" s="374"/>
      <c r="R125" s="374"/>
      <c r="S125" s="374"/>
      <c r="T125" s="417"/>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5"/>
      <c r="AV125" s="395"/>
      <c r="AW125" s="395"/>
      <c r="AX125" s="395"/>
      <c r="AY125" s="395"/>
      <c r="AZ125" s="395"/>
      <c r="BA125" s="395"/>
      <c r="BB125" s="395"/>
      <c r="BC125" s="395"/>
      <c r="BD125" s="395"/>
      <c r="BE125" s="395"/>
      <c r="BF125" s="395"/>
      <c r="BG125" s="395"/>
      <c r="BH125" s="395"/>
      <c r="BI125" s="395"/>
      <c r="BJ125" s="395"/>
      <c r="BK125" s="396"/>
      <c r="BL125" s="395"/>
      <c r="BM125" s="395"/>
      <c r="BN125" s="395"/>
      <c r="BO125" s="396"/>
      <c r="BP125" s="156"/>
      <c r="BQ125" s="139"/>
      <c r="BR125" s="409" t="str">
        <f>IF(SUM(T125:BO125)=0,"",SUM(T125:BO125))</f>
        <v/>
      </c>
      <c r="BS125" s="409"/>
      <c r="BT125" s="13"/>
    </row>
    <row r="126" spans="1:128" ht="25.5" customHeight="1" x14ac:dyDescent="0.25">
      <c r="A126" s="45">
        <v>2</v>
      </c>
      <c r="B126" s="374" t="str">
        <f t="shared" si="36"/>
        <v/>
      </c>
      <c r="C126" s="374"/>
      <c r="D126" s="374"/>
      <c r="E126" s="374"/>
      <c r="F126" s="374"/>
      <c r="G126" s="374"/>
      <c r="H126" s="374"/>
      <c r="I126" s="374"/>
      <c r="J126" s="374"/>
      <c r="K126" s="374"/>
      <c r="L126" s="374"/>
      <c r="M126" s="374"/>
      <c r="N126" s="374"/>
      <c r="O126" s="374"/>
      <c r="P126" s="374"/>
      <c r="Q126" s="374"/>
      <c r="R126" s="374"/>
      <c r="S126" s="374"/>
      <c r="T126" s="417"/>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c r="AY126" s="395"/>
      <c r="AZ126" s="395"/>
      <c r="BA126" s="395"/>
      <c r="BB126" s="395"/>
      <c r="BC126" s="395"/>
      <c r="BD126" s="395"/>
      <c r="BE126" s="395"/>
      <c r="BF126" s="395"/>
      <c r="BG126" s="395"/>
      <c r="BH126" s="395"/>
      <c r="BI126" s="395"/>
      <c r="BJ126" s="395"/>
      <c r="BK126" s="396"/>
      <c r="BL126" s="395"/>
      <c r="BM126" s="395"/>
      <c r="BN126" s="395"/>
      <c r="BO126" s="396"/>
      <c r="BP126" s="156"/>
      <c r="BQ126" s="139"/>
      <c r="BR126" s="409" t="str">
        <f t="shared" ref="BR126:BR148" si="37">IF(SUM(T126:BO126)=0,"",SUM(T126:BO126))</f>
        <v/>
      </c>
      <c r="BS126" s="409"/>
      <c r="BT126" s="13"/>
    </row>
    <row r="127" spans="1:128" ht="25.5" customHeight="1" x14ac:dyDescent="0.25">
      <c r="A127" s="45">
        <v>3</v>
      </c>
      <c r="B127" s="374" t="str">
        <f t="shared" si="36"/>
        <v/>
      </c>
      <c r="C127" s="374"/>
      <c r="D127" s="374"/>
      <c r="E127" s="374"/>
      <c r="F127" s="374"/>
      <c r="G127" s="374"/>
      <c r="H127" s="374"/>
      <c r="I127" s="374"/>
      <c r="J127" s="374"/>
      <c r="K127" s="374"/>
      <c r="L127" s="374"/>
      <c r="M127" s="374"/>
      <c r="N127" s="374"/>
      <c r="O127" s="374"/>
      <c r="P127" s="374"/>
      <c r="Q127" s="374"/>
      <c r="R127" s="374"/>
      <c r="S127" s="374"/>
      <c r="T127" s="417"/>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6"/>
      <c r="BL127" s="395"/>
      <c r="BM127" s="395"/>
      <c r="BN127" s="395"/>
      <c r="BO127" s="396"/>
      <c r="BP127" s="156"/>
      <c r="BQ127" s="139"/>
      <c r="BR127" s="409" t="str">
        <f t="shared" si="37"/>
        <v/>
      </c>
      <c r="BS127" s="409"/>
      <c r="BT127" s="13"/>
    </row>
    <row r="128" spans="1:128" ht="25.5" customHeight="1" x14ac:dyDescent="0.25">
      <c r="A128" s="45">
        <v>4</v>
      </c>
      <c r="B128" s="374" t="str">
        <f t="shared" si="36"/>
        <v/>
      </c>
      <c r="C128" s="374"/>
      <c r="D128" s="374"/>
      <c r="E128" s="374"/>
      <c r="F128" s="374"/>
      <c r="G128" s="374"/>
      <c r="H128" s="374"/>
      <c r="I128" s="374"/>
      <c r="J128" s="374"/>
      <c r="K128" s="374"/>
      <c r="L128" s="374"/>
      <c r="M128" s="374"/>
      <c r="N128" s="374"/>
      <c r="O128" s="374"/>
      <c r="P128" s="374"/>
      <c r="Q128" s="374"/>
      <c r="R128" s="374"/>
      <c r="S128" s="374"/>
      <c r="T128" s="417"/>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6"/>
      <c r="BL128" s="395"/>
      <c r="BM128" s="395"/>
      <c r="BN128" s="395"/>
      <c r="BO128" s="396"/>
      <c r="BP128" s="156"/>
      <c r="BQ128" s="139"/>
      <c r="BR128" s="409" t="str">
        <f t="shared" si="37"/>
        <v/>
      </c>
      <c r="BS128" s="409"/>
      <c r="BT128" s="13"/>
    </row>
    <row r="129" spans="1:72" ht="25.5" customHeight="1" x14ac:dyDescent="0.25">
      <c r="A129" s="45">
        <v>5</v>
      </c>
      <c r="B129" s="374" t="str">
        <f t="shared" si="36"/>
        <v/>
      </c>
      <c r="C129" s="374"/>
      <c r="D129" s="374"/>
      <c r="E129" s="374"/>
      <c r="F129" s="374"/>
      <c r="G129" s="374"/>
      <c r="H129" s="374"/>
      <c r="I129" s="374"/>
      <c r="J129" s="374"/>
      <c r="K129" s="374"/>
      <c r="L129" s="374"/>
      <c r="M129" s="374"/>
      <c r="N129" s="374"/>
      <c r="O129" s="374"/>
      <c r="P129" s="374"/>
      <c r="Q129" s="374"/>
      <c r="R129" s="374"/>
      <c r="S129" s="374"/>
      <c r="T129" s="417"/>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6"/>
      <c r="BL129" s="395"/>
      <c r="BM129" s="395"/>
      <c r="BN129" s="395"/>
      <c r="BO129" s="396"/>
      <c r="BP129" s="156"/>
      <c r="BQ129" s="139"/>
      <c r="BR129" s="409" t="str">
        <f t="shared" si="37"/>
        <v/>
      </c>
      <c r="BS129" s="409"/>
      <c r="BT129" s="13"/>
    </row>
    <row r="130" spans="1:72" ht="25.5" customHeight="1" x14ac:dyDescent="0.25">
      <c r="A130" s="45">
        <v>6</v>
      </c>
      <c r="B130" s="374" t="str">
        <f t="shared" si="36"/>
        <v/>
      </c>
      <c r="C130" s="374"/>
      <c r="D130" s="374"/>
      <c r="E130" s="374"/>
      <c r="F130" s="374"/>
      <c r="G130" s="374"/>
      <c r="H130" s="374"/>
      <c r="I130" s="374"/>
      <c r="J130" s="374"/>
      <c r="K130" s="374"/>
      <c r="L130" s="374"/>
      <c r="M130" s="374"/>
      <c r="N130" s="374"/>
      <c r="O130" s="374"/>
      <c r="P130" s="374"/>
      <c r="Q130" s="374"/>
      <c r="R130" s="374"/>
      <c r="S130" s="374"/>
      <c r="T130" s="417"/>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395"/>
      <c r="BA130" s="395"/>
      <c r="BB130" s="395"/>
      <c r="BC130" s="395"/>
      <c r="BD130" s="395"/>
      <c r="BE130" s="395"/>
      <c r="BF130" s="395"/>
      <c r="BG130" s="395"/>
      <c r="BH130" s="395"/>
      <c r="BI130" s="395"/>
      <c r="BJ130" s="395"/>
      <c r="BK130" s="396"/>
      <c r="BL130" s="395"/>
      <c r="BM130" s="395"/>
      <c r="BN130" s="395"/>
      <c r="BO130" s="396"/>
      <c r="BP130" s="156"/>
      <c r="BQ130" s="139"/>
      <c r="BR130" s="409" t="str">
        <f t="shared" si="37"/>
        <v/>
      </c>
      <c r="BS130" s="409"/>
      <c r="BT130" s="13"/>
    </row>
    <row r="131" spans="1:72" ht="25.5" customHeight="1" x14ac:dyDescent="0.25">
      <c r="A131" s="45">
        <v>7</v>
      </c>
      <c r="B131" s="374" t="str">
        <f t="shared" si="36"/>
        <v/>
      </c>
      <c r="C131" s="374"/>
      <c r="D131" s="374"/>
      <c r="E131" s="374"/>
      <c r="F131" s="374"/>
      <c r="G131" s="374"/>
      <c r="H131" s="374"/>
      <c r="I131" s="374"/>
      <c r="J131" s="374"/>
      <c r="K131" s="374"/>
      <c r="L131" s="374"/>
      <c r="M131" s="374"/>
      <c r="N131" s="374"/>
      <c r="O131" s="374"/>
      <c r="P131" s="374"/>
      <c r="Q131" s="374"/>
      <c r="R131" s="374"/>
      <c r="S131" s="374"/>
      <c r="T131" s="417"/>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6"/>
      <c r="BL131" s="395"/>
      <c r="BM131" s="395"/>
      <c r="BN131" s="395"/>
      <c r="BO131" s="396"/>
      <c r="BP131" s="156"/>
      <c r="BQ131" s="139"/>
      <c r="BR131" s="409" t="str">
        <f t="shared" si="37"/>
        <v/>
      </c>
      <c r="BS131" s="409"/>
      <c r="BT131" s="13"/>
    </row>
    <row r="132" spans="1:72" ht="25.5" customHeight="1" x14ac:dyDescent="0.25">
      <c r="A132" s="45">
        <v>8</v>
      </c>
      <c r="B132" s="374" t="str">
        <f t="shared" si="36"/>
        <v/>
      </c>
      <c r="C132" s="374"/>
      <c r="D132" s="374"/>
      <c r="E132" s="374"/>
      <c r="F132" s="374"/>
      <c r="G132" s="374"/>
      <c r="H132" s="374"/>
      <c r="I132" s="374"/>
      <c r="J132" s="374"/>
      <c r="K132" s="374"/>
      <c r="L132" s="374"/>
      <c r="M132" s="374"/>
      <c r="N132" s="374"/>
      <c r="O132" s="374"/>
      <c r="P132" s="374"/>
      <c r="Q132" s="374"/>
      <c r="R132" s="374"/>
      <c r="S132" s="374"/>
      <c r="T132" s="417"/>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6"/>
      <c r="BL132" s="395"/>
      <c r="BM132" s="395"/>
      <c r="BN132" s="395"/>
      <c r="BO132" s="396"/>
      <c r="BP132" s="156"/>
      <c r="BQ132" s="139"/>
      <c r="BR132" s="409" t="str">
        <f t="shared" si="37"/>
        <v/>
      </c>
      <c r="BS132" s="409"/>
      <c r="BT132" s="13"/>
    </row>
    <row r="133" spans="1:72" ht="25.5" customHeight="1" x14ac:dyDescent="0.25">
      <c r="A133" s="45">
        <v>9</v>
      </c>
      <c r="B133" s="374" t="str">
        <f t="shared" si="36"/>
        <v/>
      </c>
      <c r="C133" s="374"/>
      <c r="D133" s="374"/>
      <c r="E133" s="374"/>
      <c r="F133" s="374"/>
      <c r="G133" s="374"/>
      <c r="H133" s="374"/>
      <c r="I133" s="374"/>
      <c r="J133" s="374"/>
      <c r="K133" s="374"/>
      <c r="L133" s="374"/>
      <c r="M133" s="374"/>
      <c r="N133" s="374"/>
      <c r="O133" s="374"/>
      <c r="P133" s="374"/>
      <c r="Q133" s="374"/>
      <c r="R133" s="374"/>
      <c r="S133" s="374"/>
      <c r="T133" s="417"/>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c r="AY133" s="395"/>
      <c r="AZ133" s="395"/>
      <c r="BA133" s="395"/>
      <c r="BB133" s="395"/>
      <c r="BC133" s="395"/>
      <c r="BD133" s="395"/>
      <c r="BE133" s="395"/>
      <c r="BF133" s="395"/>
      <c r="BG133" s="395"/>
      <c r="BH133" s="395"/>
      <c r="BI133" s="395"/>
      <c r="BJ133" s="395"/>
      <c r="BK133" s="396"/>
      <c r="BL133" s="395"/>
      <c r="BM133" s="395"/>
      <c r="BN133" s="395"/>
      <c r="BO133" s="396"/>
      <c r="BP133" s="156"/>
      <c r="BQ133" s="139"/>
      <c r="BR133" s="409" t="str">
        <f t="shared" si="37"/>
        <v/>
      </c>
      <c r="BS133" s="409"/>
      <c r="BT133" s="13"/>
    </row>
    <row r="134" spans="1:72" ht="25.5" customHeight="1" x14ac:dyDescent="0.25">
      <c r="A134" s="45">
        <v>10</v>
      </c>
      <c r="B134" s="374" t="str">
        <f t="shared" si="36"/>
        <v/>
      </c>
      <c r="C134" s="374"/>
      <c r="D134" s="374"/>
      <c r="E134" s="374"/>
      <c r="F134" s="374"/>
      <c r="G134" s="374"/>
      <c r="H134" s="374"/>
      <c r="I134" s="374"/>
      <c r="J134" s="374"/>
      <c r="K134" s="374"/>
      <c r="L134" s="374"/>
      <c r="M134" s="374"/>
      <c r="N134" s="374"/>
      <c r="O134" s="374"/>
      <c r="P134" s="374"/>
      <c r="Q134" s="374"/>
      <c r="R134" s="374"/>
      <c r="S134" s="374"/>
      <c r="T134" s="417"/>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6"/>
      <c r="BL134" s="395"/>
      <c r="BM134" s="395"/>
      <c r="BN134" s="395"/>
      <c r="BO134" s="396"/>
      <c r="BP134" s="156"/>
      <c r="BQ134" s="139"/>
      <c r="BR134" s="409" t="str">
        <f t="shared" si="37"/>
        <v/>
      </c>
      <c r="BS134" s="409"/>
      <c r="BT134" s="13"/>
    </row>
    <row r="135" spans="1:72" ht="25.5" customHeight="1" x14ac:dyDescent="0.25">
      <c r="A135" s="45">
        <v>11</v>
      </c>
      <c r="B135" s="374" t="str">
        <f t="shared" si="36"/>
        <v/>
      </c>
      <c r="C135" s="374"/>
      <c r="D135" s="374"/>
      <c r="E135" s="374"/>
      <c r="F135" s="374"/>
      <c r="G135" s="374"/>
      <c r="H135" s="374"/>
      <c r="I135" s="374"/>
      <c r="J135" s="374"/>
      <c r="K135" s="374"/>
      <c r="L135" s="374"/>
      <c r="M135" s="374"/>
      <c r="N135" s="374"/>
      <c r="O135" s="374"/>
      <c r="P135" s="374"/>
      <c r="Q135" s="374"/>
      <c r="R135" s="374"/>
      <c r="S135" s="374"/>
      <c r="T135" s="417"/>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395"/>
      <c r="BF135" s="395"/>
      <c r="BG135" s="395"/>
      <c r="BH135" s="395"/>
      <c r="BI135" s="395"/>
      <c r="BJ135" s="395"/>
      <c r="BK135" s="396"/>
      <c r="BL135" s="395"/>
      <c r="BM135" s="395"/>
      <c r="BN135" s="395"/>
      <c r="BO135" s="396"/>
      <c r="BP135" s="156"/>
      <c r="BQ135" s="139"/>
      <c r="BR135" s="409" t="str">
        <f t="shared" si="37"/>
        <v/>
      </c>
      <c r="BS135" s="409"/>
      <c r="BT135" s="13"/>
    </row>
    <row r="136" spans="1:72" ht="25.5" customHeight="1" x14ac:dyDescent="0.25">
      <c r="A136" s="45">
        <v>12</v>
      </c>
      <c r="B136" s="374" t="str">
        <f t="shared" si="36"/>
        <v/>
      </c>
      <c r="C136" s="374"/>
      <c r="D136" s="374"/>
      <c r="E136" s="374"/>
      <c r="F136" s="374"/>
      <c r="G136" s="374"/>
      <c r="H136" s="374"/>
      <c r="I136" s="374"/>
      <c r="J136" s="374"/>
      <c r="K136" s="374"/>
      <c r="L136" s="374"/>
      <c r="M136" s="374"/>
      <c r="N136" s="374"/>
      <c r="O136" s="374"/>
      <c r="P136" s="374"/>
      <c r="Q136" s="374"/>
      <c r="R136" s="374"/>
      <c r="S136" s="374"/>
      <c r="T136" s="417"/>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c r="AY136" s="395"/>
      <c r="AZ136" s="395"/>
      <c r="BA136" s="395"/>
      <c r="BB136" s="395"/>
      <c r="BC136" s="395"/>
      <c r="BD136" s="395"/>
      <c r="BE136" s="395"/>
      <c r="BF136" s="395"/>
      <c r="BG136" s="395"/>
      <c r="BH136" s="395"/>
      <c r="BI136" s="395"/>
      <c r="BJ136" s="395"/>
      <c r="BK136" s="396"/>
      <c r="BL136" s="395"/>
      <c r="BM136" s="395"/>
      <c r="BN136" s="395"/>
      <c r="BO136" s="396"/>
      <c r="BP136" s="156"/>
      <c r="BQ136" s="139"/>
      <c r="BR136" s="409" t="str">
        <f t="shared" si="37"/>
        <v/>
      </c>
      <c r="BS136" s="409"/>
      <c r="BT136" s="13"/>
    </row>
    <row r="137" spans="1:72" ht="25.5" customHeight="1" x14ac:dyDescent="0.25">
      <c r="A137" s="45">
        <v>13</v>
      </c>
      <c r="B137" s="374" t="str">
        <f t="shared" si="36"/>
        <v/>
      </c>
      <c r="C137" s="374"/>
      <c r="D137" s="374"/>
      <c r="E137" s="374"/>
      <c r="F137" s="374"/>
      <c r="G137" s="374"/>
      <c r="H137" s="374"/>
      <c r="I137" s="374"/>
      <c r="J137" s="374"/>
      <c r="K137" s="374"/>
      <c r="L137" s="374"/>
      <c r="M137" s="374"/>
      <c r="N137" s="374"/>
      <c r="O137" s="374"/>
      <c r="P137" s="374"/>
      <c r="Q137" s="374"/>
      <c r="R137" s="374"/>
      <c r="S137" s="374"/>
      <c r="T137" s="417"/>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6"/>
      <c r="BL137" s="395"/>
      <c r="BM137" s="395"/>
      <c r="BN137" s="395"/>
      <c r="BO137" s="396"/>
      <c r="BP137" s="156"/>
      <c r="BQ137" s="139"/>
      <c r="BR137" s="409" t="str">
        <f t="shared" si="37"/>
        <v/>
      </c>
      <c r="BS137" s="409"/>
      <c r="BT137" s="13"/>
    </row>
    <row r="138" spans="1:72" ht="25.5" customHeight="1" x14ac:dyDescent="0.25">
      <c r="A138" s="45">
        <v>14</v>
      </c>
      <c r="B138" s="374" t="str">
        <f t="shared" si="36"/>
        <v/>
      </c>
      <c r="C138" s="374"/>
      <c r="D138" s="374"/>
      <c r="E138" s="374"/>
      <c r="F138" s="374"/>
      <c r="G138" s="374"/>
      <c r="H138" s="374"/>
      <c r="I138" s="374"/>
      <c r="J138" s="374"/>
      <c r="K138" s="374"/>
      <c r="L138" s="374"/>
      <c r="M138" s="374"/>
      <c r="N138" s="374"/>
      <c r="O138" s="374"/>
      <c r="P138" s="374"/>
      <c r="Q138" s="374"/>
      <c r="R138" s="374"/>
      <c r="S138" s="374"/>
      <c r="T138" s="417"/>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6"/>
      <c r="BL138" s="395"/>
      <c r="BM138" s="395"/>
      <c r="BN138" s="395"/>
      <c r="BO138" s="396"/>
      <c r="BP138" s="156"/>
      <c r="BQ138" s="139"/>
      <c r="BR138" s="409" t="str">
        <f t="shared" si="37"/>
        <v/>
      </c>
      <c r="BS138" s="409"/>
      <c r="BT138" s="13"/>
    </row>
    <row r="139" spans="1:72" ht="25.5" customHeight="1" x14ac:dyDescent="0.25">
      <c r="A139" s="45">
        <v>15</v>
      </c>
      <c r="B139" s="374" t="str">
        <f t="shared" si="36"/>
        <v/>
      </c>
      <c r="C139" s="374"/>
      <c r="D139" s="374"/>
      <c r="E139" s="374"/>
      <c r="F139" s="374"/>
      <c r="G139" s="374"/>
      <c r="H139" s="374"/>
      <c r="I139" s="374"/>
      <c r="J139" s="374"/>
      <c r="K139" s="374"/>
      <c r="L139" s="374"/>
      <c r="M139" s="374"/>
      <c r="N139" s="374"/>
      <c r="O139" s="374"/>
      <c r="P139" s="374"/>
      <c r="Q139" s="374"/>
      <c r="R139" s="374"/>
      <c r="S139" s="374"/>
      <c r="T139" s="417"/>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6"/>
      <c r="BL139" s="395"/>
      <c r="BM139" s="395"/>
      <c r="BN139" s="395"/>
      <c r="BO139" s="396"/>
      <c r="BP139" s="156"/>
      <c r="BQ139" s="139"/>
      <c r="BR139" s="409" t="str">
        <f t="shared" si="37"/>
        <v/>
      </c>
      <c r="BS139" s="409"/>
      <c r="BT139" s="13"/>
    </row>
    <row r="140" spans="1:72" ht="25.5" customHeight="1" x14ac:dyDescent="0.25">
      <c r="A140" s="45">
        <v>16</v>
      </c>
      <c r="B140" s="374" t="str">
        <f t="shared" si="36"/>
        <v/>
      </c>
      <c r="C140" s="374"/>
      <c r="D140" s="374"/>
      <c r="E140" s="374"/>
      <c r="F140" s="374"/>
      <c r="G140" s="374"/>
      <c r="H140" s="374"/>
      <c r="I140" s="374"/>
      <c r="J140" s="374"/>
      <c r="K140" s="374"/>
      <c r="L140" s="374"/>
      <c r="M140" s="374"/>
      <c r="N140" s="374"/>
      <c r="O140" s="374"/>
      <c r="P140" s="374"/>
      <c r="Q140" s="374"/>
      <c r="R140" s="374"/>
      <c r="S140" s="374"/>
      <c r="T140" s="417"/>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5"/>
      <c r="BD140" s="395"/>
      <c r="BE140" s="395"/>
      <c r="BF140" s="395"/>
      <c r="BG140" s="395"/>
      <c r="BH140" s="395"/>
      <c r="BI140" s="395"/>
      <c r="BJ140" s="395"/>
      <c r="BK140" s="396"/>
      <c r="BL140" s="395"/>
      <c r="BM140" s="395"/>
      <c r="BN140" s="395"/>
      <c r="BO140" s="396"/>
      <c r="BP140" s="156"/>
      <c r="BQ140" s="139"/>
      <c r="BR140" s="409" t="str">
        <f t="shared" si="37"/>
        <v/>
      </c>
      <c r="BS140" s="409"/>
      <c r="BT140" s="13"/>
    </row>
    <row r="141" spans="1:72" ht="25.5" customHeight="1" x14ac:dyDescent="0.25">
      <c r="A141" s="45">
        <v>17</v>
      </c>
      <c r="B141" s="374" t="str">
        <f t="shared" si="36"/>
        <v/>
      </c>
      <c r="C141" s="374"/>
      <c r="D141" s="374"/>
      <c r="E141" s="374"/>
      <c r="F141" s="374"/>
      <c r="G141" s="374"/>
      <c r="H141" s="374"/>
      <c r="I141" s="374"/>
      <c r="J141" s="374"/>
      <c r="K141" s="374"/>
      <c r="L141" s="374"/>
      <c r="M141" s="374"/>
      <c r="N141" s="374"/>
      <c r="O141" s="374"/>
      <c r="P141" s="374"/>
      <c r="Q141" s="374"/>
      <c r="R141" s="374"/>
      <c r="S141" s="374"/>
      <c r="T141" s="417"/>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6"/>
      <c r="BL141" s="395"/>
      <c r="BM141" s="395"/>
      <c r="BN141" s="395"/>
      <c r="BO141" s="396"/>
      <c r="BP141" s="156"/>
      <c r="BQ141" s="139"/>
      <c r="BR141" s="409" t="str">
        <f t="shared" si="37"/>
        <v/>
      </c>
      <c r="BS141" s="409"/>
      <c r="BT141" s="13"/>
    </row>
    <row r="142" spans="1:72" ht="25.5" customHeight="1" x14ac:dyDescent="0.25">
      <c r="A142" s="45">
        <v>18</v>
      </c>
      <c r="B142" s="374" t="str">
        <f t="shared" si="36"/>
        <v/>
      </c>
      <c r="C142" s="374"/>
      <c r="D142" s="374"/>
      <c r="E142" s="374"/>
      <c r="F142" s="374"/>
      <c r="G142" s="374"/>
      <c r="H142" s="374"/>
      <c r="I142" s="374"/>
      <c r="J142" s="374"/>
      <c r="K142" s="374"/>
      <c r="L142" s="374"/>
      <c r="M142" s="374"/>
      <c r="N142" s="374"/>
      <c r="O142" s="374"/>
      <c r="P142" s="374"/>
      <c r="Q142" s="374"/>
      <c r="R142" s="374"/>
      <c r="S142" s="374"/>
      <c r="T142" s="417"/>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6"/>
      <c r="BL142" s="395"/>
      <c r="BM142" s="395"/>
      <c r="BN142" s="395"/>
      <c r="BO142" s="396"/>
      <c r="BP142" s="156"/>
      <c r="BQ142" s="139"/>
      <c r="BR142" s="409" t="str">
        <f t="shared" si="37"/>
        <v/>
      </c>
      <c r="BS142" s="409"/>
      <c r="BT142" s="13"/>
    </row>
    <row r="143" spans="1:72" ht="25.5" customHeight="1" x14ac:dyDescent="0.25">
      <c r="A143" s="45">
        <v>19</v>
      </c>
      <c r="B143" s="374" t="str">
        <f t="shared" si="36"/>
        <v/>
      </c>
      <c r="C143" s="374"/>
      <c r="D143" s="374"/>
      <c r="E143" s="374"/>
      <c r="F143" s="374"/>
      <c r="G143" s="374"/>
      <c r="H143" s="374"/>
      <c r="I143" s="374"/>
      <c r="J143" s="374"/>
      <c r="K143" s="374"/>
      <c r="L143" s="374"/>
      <c r="M143" s="374"/>
      <c r="N143" s="374"/>
      <c r="O143" s="374"/>
      <c r="P143" s="374"/>
      <c r="Q143" s="374"/>
      <c r="R143" s="374"/>
      <c r="S143" s="374"/>
      <c r="T143" s="417"/>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6"/>
      <c r="BL143" s="395"/>
      <c r="BM143" s="395"/>
      <c r="BN143" s="395"/>
      <c r="BO143" s="396"/>
      <c r="BP143" s="156"/>
      <c r="BQ143" s="139"/>
      <c r="BR143" s="409" t="str">
        <f t="shared" si="37"/>
        <v/>
      </c>
      <c r="BS143" s="409"/>
      <c r="BT143" s="13"/>
    </row>
    <row r="144" spans="1:72" ht="25.5" customHeight="1" x14ac:dyDescent="0.25">
      <c r="A144" s="45">
        <v>20</v>
      </c>
      <c r="B144" s="374" t="str">
        <f t="shared" si="36"/>
        <v/>
      </c>
      <c r="C144" s="374"/>
      <c r="D144" s="374"/>
      <c r="E144" s="374"/>
      <c r="F144" s="374"/>
      <c r="G144" s="374"/>
      <c r="H144" s="374"/>
      <c r="I144" s="374"/>
      <c r="J144" s="374"/>
      <c r="K144" s="374"/>
      <c r="L144" s="374"/>
      <c r="M144" s="374"/>
      <c r="N144" s="374"/>
      <c r="O144" s="374"/>
      <c r="P144" s="374"/>
      <c r="Q144" s="374"/>
      <c r="R144" s="374"/>
      <c r="S144" s="374"/>
      <c r="T144" s="417"/>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6"/>
      <c r="BL144" s="395"/>
      <c r="BM144" s="395"/>
      <c r="BN144" s="395"/>
      <c r="BO144" s="396"/>
      <c r="BP144" s="156"/>
      <c r="BQ144" s="139"/>
      <c r="BR144" s="409" t="str">
        <f t="shared" si="37"/>
        <v/>
      </c>
      <c r="BS144" s="409"/>
      <c r="BT144" s="13"/>
    </row>
    <row r="145" spans="1:72" ht="25.5" customHeight="1" x14ac:dyDescent="0.25">
      <c r="A145" s="45">
        <v>21</v>
      </c>
      <c r="B145" s="374" t="str">
        <f t="shared" si="36"/>
        <v/>
      </c>
      <c r="C145" s="374"/>
      <c r="D145" s="374"/>
      <c r="E145" s="374"/>
      <c r="F145" s="374"/>
      <c r="G145" s="374"/>
      <c r="H145" s="374"/>
      <c r="I145" s="374"/>
      <c r="J145" s="374"/>
      <c r="K145" s="374"/>
      <c r="L145" s="374"/>
      <c r="M145" s="374"/>
      <c r="N145" s="374"/>
      <c r="O145" s="374"/>
      <c r="P145" s="374"/>
      <c r="Q145" s="374"/>
      <c r="R145" s="374"/>
      <c r="S145" s="374"/>
      <c r="T145" s="417"/>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6"/>
      <c r="BL145" s="395"/>
      <c r="BM145" s="395"/>
      <c r="BN145" s="395"/>
      <c r="BO145" s="396"/>
      <c r="BP145" s="156"/>
      <c r="BQ145" s="139"/>
      <c r="BR145" s="409" t="str">
        <f t="shared" si="37"/>
        <v/>
      </c>
      <c r="BS145" s="409"/>
      <c r="BT145" s="13"/>
    </row>
    <row r="146" spans="1:72" ht="25.5" customHeight="1" x14ac:dyDescent="0.25">
      <c r="A146" s="45">
        <v>22</v>
      </c>
      <c r="B146" s="374" t="str">
        <f t="shared" si="36"/>
        <v/>
      </c>
      <c r="C146" s="374"/>
      <c r="D146" s="374"/>
      <c r="E146" s="374"/>
      <c r="F146" s="374"/>
      <c r="G146" s="374"/>
      <c r="H146" s="374"/>
      <c r="I146" s="374"/>
      <c r="J146" s="374"/>
      <c r="K146" s="374"/>
      <c r="L146" s="374"/>
      <c r="M146" s="374"/>
      <c r="N146" s="374"/>
      <c r="O146" s="374"/>
      <c r="P146" s="374"/>
      <c r="Q146" s="374"/>
      <c r="R146" s="374"/>
      <c r="S146" s="374"/>
      <c r="T146" s="417"/>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6"/>
      <c r="BL146" s="395"/>
      <c r="BM146" s="395"/>
      <c r="BN146" s="395"/>
      <c r="BO146" s="396"/>
      <c r="BP146" s="156"/>
      <c r="BQ146" s="139"/>
      <c r="BR146" s="409" t="str">
        <f t="shared" si="37"/>
        <v/>
      </c>
      <c r="BS146" s="409"/>
      <c r="BT146" s="13"/>
    </row>
    <row r="147" spans="1:72" ht="25.5" customHeight="1" x14ac:dyDescent="0.25">
      <c r="A147" s="45">
        <v>23</v>
      </c>
      <c r="B147" s="374" t="str">
        <f t="shared" si="36"/>
        <v/>
      </c>
      <c r="C147" s="374"/>
      <c r="D147" s="374"/>
      <c r="E147" s="374"/>
      <c r="F147" s="374"/>
      <c r="G147" s="374"/>
      <c r="H147" s="374"/>
      <c r="I147" s="374"/>
      <c r="J147" s="374"/>
      <c r="K147" s="374"/>
      <c r="L147" s="374"/>
      <c r="M147" s="374"/>
      <c r="N147" s="374"/>
      <c r="O147" s="374"/>
      <c r="P147" s="374"/>
      <c r="Q147" s="374"/>
      <c r="R147" s="374"/>
      <c r="S147" s="374"/>
      <c r="T147" s="417"/>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6"/>
      <c r="BL147" s="395"/>
      <c r="BM147" s="395"/>
      <c r="BN147" s="395"/>
      <c r="BO147" s="396"/>
      <c r="BP147" s="156"/>
      <c r="BQ147" s="139"/>
      <c r="BR147" s="409" t="str">
        <f t="shared" si="37"/>
        <v/>
      </c>
      <c r="BS147" s="409"/>
      <c r="BT147" s="13"/>
    </row>
    <row r="148" spans="1:72" ht="25.5" customHeight="1" x14ac:dyDescent="0.25">
      <c r="A148" s="45">
        <v>24</v>
      </c>
      <c r="B148" s="374" t="str">
        <f t="shared" si="36"/>
        <v/>
      </c>
      <c r="C148" s="374"/>
      <c r="D148" s="374"/>
      <c r="E148" s="374"/>
      <c r="F148" s="374"/>
      <c r="G148" s="374"/>
      <c r="H148" s="374"/>
      <c r="I148" s="374"/>
      <c r="J148" s="374"/>
      <c r="K148" s="374"/>
      <c r="L148" s="374"/>
      <c r="M148" s="374"/>
      <c r="N148" s="374"/>
      <c r="O148" s="374"/>
      <c r="P148" s="374"/>
      <c r="Q148" s="374"/>
      <c r="R148" s="374"/>
      <c r="S148" s="374"/>
      <c r="T148" s="417"/>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6"/>
      <c r="BL148" s="395"/>
      <c r="BM148" s="395"/>
      <c r="BN148" s="395"/>
      <c r="BO148" s="396"/>
      <c r="BP148" s="156"/>
      <c r="BQ148" s="139"/>
      <c r="BR148" s="409" t="str">
        <f t="shared" si="37"/>
        <v/>
      </c>
      <c r="BS148" s="409"/>
      <c r="BT148" s="13"/>
    </row>
    <row r="149" spans="1:72" ht="25.5" customHeight="1" x14ac:dyDescent="0.25">
      <c r="A149" s="45">
        <v>25</v>
      </c>
      <c r="B149" s="374" t="str">
        <f t="shared" si="36"/>
        <v/>
      </c>
      <c r="C149" s="374"/>
      <c r="D149" s="374"/>
      <c r="E149" s="374"/>
      <c r="F149" s="374"/>
      <c r="G149" s="374"/>
      <c r="H149" s="374"/>
      <c r="I149" s="374"/>
      <c r="J149" s="374"/>
      <c r="K149" s="374"/>
      <c r="L149" s="374"/>
      <c r="M149" s="374"/>
      <c r="N149" s="374"/>
      <c r="O149" s="374"/>
      <c r="P149" s="374"/>
      <c r="Q149" s="374"/>
      <c r="R149" s="374"/>
      <c r="S149" s="374"/>
      <c r="T149" s="417"/>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6"/>
      <c r="BL149" s="395"/>
      <c r="BM149" s="395"/>
      <c r="BN149" s="395"/>
      <c r="BO149" s="396"/>
      <c r="BP149" s="156"/>
      <c r="BQ149" s="139"/>
      <c r="BR149" s="409" t="str">
        <f t="shared" ref="BR149:BR174" si="38">IF(SUM(T149:BO149)=0,"",SUM(T149:BO149))</f>
        <v/>
      </c>
      <c r="BS149" s="409"/>
      <c r="BT149" s="13"/>
    </row>
    <row r="150" spans="1:72" ht="25.5" customHeight="1" x14ac:dyDescent="0.25">
      <c r="A150" s="45">
        <v>26</v>
      </c>
      <c r="B150" s="374" t="str">
        <f t="shared" si="36"/>
        <v/>
      </c>
      <c r="C150" s="374"/>
      <c r="D150" s="374"/>
      <c r="E150" s="374"/>
      <c r="F150" s="374"/>
      <c r="G150" s="374"/>
      <c r="H150" s="374"/>
      <c r="I150" s="374"/>
      <c r="J150" s="374"/>
      <c r="K150" s="374"/>
      <c r="L150" s="374"/>
      <c r="M150" s="374"/>
      <c r="N150" s="374"/>
      <c r="O150" s="374"/>
      <c r="P150" s="374"/>
      <c r="Q150" s="374"/>
      <c r="R150" s="374"/>
      <c r="S150" s="374"/>
      <c r="T150" s="417"/>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6"/>
      <c r="BL150" s="395"/>
      <c r="BM150" s="395"/>
      <c r="BN150" s="395"/>
      <c r="BO150" s="396"/>
      <c r="BP150" s="156"/>
      <c r="BQ150" s="139"/>
      <c r="BR150" s="409" t="str">
        <f t="shared" si="38"/>
        <v/>
      </c>
      <c r="BS150" s="409"/>
      <c r="BT150" s="13"/>
    </row>
    <row r="151" spans="1:72" ht="25.5" customHeight="1" x14ac:dyDescent="0.25">
      <c r="A151" s="45">
        <v>27</v>
      </c>
      <c r="B151" s="374" t="str">
        <f t="shared" si="36"/>
        <v/>
      </c>
      <c r="C151" s="374"/>
      <c r="D151" s="374"/>
      <c r="E151" s="374"/>
      <c r="F151" s="374"/>
      <c r="G151" s="374"/>
      <c r="H151" s="374"/>
      <c r="I151" s="374"/>
      <c r="J151" s="374"/>
      <c r="K151" s="374"/>
      <c r="L151" s="374"/>
      <c r="M151" s="374"/>
      <c r="N151" s="374"/>
      <c r="O151" s="374"/>
      <c r="P151" s="374"/>
      <c r="Q151" s="374"/>
      <c r="R151" s="374"/>
      <c r="S151" s="374"/>
      <c r="T151" s="417"/>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6"/>
      <c r="BL151" s="395"/>
      <c r="BM151" s="395"/>
      <c r="BN151" s="395"/>
      <c r="BO151" s="396"/>
      <c r="BP151" s="156"/>
      <c r="BQ151" s="139"/>
      <c r="BR151" s="409" t="str">
        <f t="shared" si="38"/>
        <v/>
      </c>
      <c r="BS151" s="409"/>
      <c r="BT151" s="13"/>
    </row>
    <row r="152" spans="1:72" ht="25.5" customHeight="1" x14ac:dyDescent="0.25">
      <c r="A152" s="45">
        <v>28</v>
      </c>
      <c r="B152" s="374" t="str">
        <f t="shared" si="36"/>
        <v/>
      </c>
      <c r="C152" s="374"/>
      <c r="D152" s="374"/>
      <c r="E152" s="374"/>
      <c r="F152" s="374"/>
      <c r="G152" s="374"/>
      <c r="H152" s="374"/>
      <c r="I152" s="374"/>
      <c r="J152" s="374"/>
      <c r="K152" s="374"/>
      <c r="L152" s="374"/>
      <c r="M152" s="374"/>
      <c r="N152" s="374"/>
      <c r="O152" s="374"/>
      <c r="P152" s="374"/>
      <c r="Q152" s="374"/>
      <c r="R152" s="374"/>
      <c r="S152" s="374"/>
      <c r="T152" s="417"/>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6"/>
      <c r="BL152" s="395"/>
      <c r="BM152" s="395"/>
      <c r="BN152" s="395"/>
      <c r="BO152" s="396"/>
      <c r="BP152" s="156"/>
      <c r="BQ152" s="139"/>
      <c r="BR152" s="409" t="str">
        <f t="shared" si="38"/>
        <v/>
      </c>
      <c r="BS152" s="409"/>
      <c r="BT152" s="13"/>
    </row>
    <row r="153" spans="1:72" ht="25.5" customHeight="1" x14ac:dyDescent="0.25">
      <c r="A153" s="45">
        <v>29</v>
      </c>
      <c r="B153" s="374" t="str">
        <f t="shared" si="36"/>
        <v/>
      </c>
      <c r="C153" s="374"/>
      <c r="D153" s="374"/>
      <c r="E153" s="374"/>
      <c r="F153" s="374"/>
      <c r="G153" s="374"/>
      <c r="H153" s="374"/>
      <c r="I153" s="374"/>
      <c r="J153" s="374"/>
      <c r="K153" s="374"/>
      <c r="L153" s="374"/>
      <c r="M153" s="374"/>
      <c r="N153" s="374"/>
      <c r="O153" s="374"/>
      <c r="P153" s="374"/>
      <c r="Q153" s="374"/>
      <c r="R153" s="374"/>
      <c r="S153" s="374"/>
      <c r="T153" s="417"/>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6"/>
      <c r="BL153" s="395"/>
      <c r="BM153" s="395"/>
      <c r="BN153" s="395"/>
      <c r="BO153" s="396"/>
      <c r="BP153" s="156"/>
      <c r="BQ153" s="139"/>
      <c r="BR153" s="409" t="str">
        <f t="shared" si="38"/>
        <v/>
      </c>
      <c r="BS153" s="409"/>
      <c r="BT153" s="13"/>
    </row>
    <row r="154" spans="1:72" ht="25.5" customHeight="1" x14ac:dyDescent="0.25">
      <c r="A154" s="45">
        <v>30</v>
      </c>
      <c r="B154" s="374" t="str">
        <f t="shared" si="36"/>
        <v/>
      </c>
      <c r="C154" s="374"/>
      <c r="D154" s="374"/>
      <c r="E154" s="374"/>
      <c r="F154" s="374"/>
      <c r="G154" s="374"/>
      <c r="H154" s="374"/>
      <c r="I154" s="374"/>
      <c r="J154" s="374"/>
      <c r="K154" s="374"/>
      <c r="L154" s="374"/>
      <c r="M154" s="374"/>
      <c r="N154" s="374"/>
      <c r="O154" s="374"/>
      <c r="P154" s="374"/>
      <c r="Q154" s="374"/>
      <c r="R154" s="374"/>
      <c r="S154" s="374"/>
      <c r="T154" s="417"/>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6"/>
      <c r="BL154" s="395"/>
      <c r="BM154" s="395"/>
      <c r="BN154" s="395"/>
      <c r="BO154" s="396"/>
      <c r="BP154" s="156"/>
      <c r="BQ154" s="139"/>
      <c r="BR154" s="409" t="str">
        <f t="shared" si="38"/>
        <v/>
      </c>
      <c r="BS154" s="409"/>
      <c r="BT154" s="13"/>
    </row>
    <row r="155" spans="1:72" ht="25.5" customHeight="1" x14ac:dyDescent="0.25">
      <c r="A155" s="45">
        <v>31</v>
      </c>
      <c r="B155" s="374" t="str">
        <f t="shared" si="36"/>
        <v/>
      </c>
      <c r="C155" s="374"/>
      <c r="D155" s="374"/>
      <c r="E155" s="374"/>
      <c r="F155" s="374"/>
      <c r="G155" s="374"/>
      <c r="H155" s="374"/>
      <c r="I155" s="374"/>
      <c r="J155" s="374"/>
      <c r="K155" s="374"/>
      <c r="L155" s="374"/>
      <c r="M155" s="374"/>
      <c r="N155" s="374"/>
      <c r="O155" s="374"/>
      <c r="P155" s="374"/>
      <c r="Q155" s="374"/>
      <c r="R155" s="374"/>
      <c r="S155" s="374"/>
      <c r="T155" s="417"/>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6"/>
      <c r="BL155" s="395"/>
      <c r="BM155" s="395"/>
      <c r="BN155" s="395"/>
      <c r="BO155" s="396"/>
      <c r="BP155" s="156"/>
      <c r="BQ155" s="139"/>
      <c r="BR155" s="409" t="str">
        <f t="shared" si="38"/>
        <v/>
      </c>
      <c r="BS155" s="409"/>
      <c r="BT155" s="13"/>
    </row>
    <row r="156" spans="1:72" ht="25.5" customHeight="1" x14ac:dyDescent="0.25">
      <c r="A156" s="45">
        <v>32</v>
      </c>
      <c r="B156" s="374" t="str">
        <f t="shared" si="36"/>
        <v/>
      </c>
      <c r="C156" s="374"/>
      <c r="D156" s="374"/>
      <c r="E156" s="374"/>
      <c r="F156" s="374"/>
      <c r="G156" s="374"/>
      <c r="H156" s="374"/>
      <c r="I156" s="374"/>
      <c r="J156" s="374"/>
      <c r="K156" s="374"/>
      <c r="L156" s="374"/>
      <c r="M156" s="374"/>
      <c r="N156" s="374"/>
      <c r="O156" s="374"/>
      <c r="P156" s="374"/>
      <c r="Q156" s="374"/>
      <c r="R156" s="374"/>
      <c r="S156" s="374"/>
      <c r="T156" s="417"/>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6"/>
      <c r="BL156" s="395"/>
      <c r="BM156" s="395"/>
      <c r="BN156" s="395"/>
      <c r="BO156" s="396"/>
      <c r="BP156" s="156"/>
      <c r="BQ156" s="139"/>
      <c r="BR156" s="409" t="str">
        <f t="shared" si="38"/>
        <v/>
      </c>
      <c r="BS156" s="409"/>
      <c r="BT156" s="13"/>
    </row>
    <row r="157" spans="1:72" ht="25.5" customHeight="1" x14ac:dyDescent="0.25">
      <c r="A157" s="45">
        <v>33</v>
      </c>
      <c r="B157" s="374" t="str">
        <f t="shared" ref="B157:B174" si="39">IF(B42&lt;&gt;0,B42,"")</f>
        <v/>
      </c>
      <c r="C157" s="374"/>
      <c r="D157" s="374"/>
      <c r="E157" s="374"/>
      <c r="F157" s="374"/>
      <c r="G157" s="374"/>
      <c r="H157" s="374"/>
      <c r="I157" s="374"/>
      <c r="J157" s="374"/>
      <c r="K157" s="374"/>
      <c r="L157" s="374"/>
      <c r="M157" s="374"/>
      <c r="N157" s="374"/>
      <c r="O157" s="374"/>
      <c r="P157" s="374"/>
      <c r="Q157" s="374"/>
      <c r="R157" s="374"/>
      <c r="S157" s="374"/>
      <c r="T157" s="417"/>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6"/>
      <c r="BL157" s="395"/>
      <c r="BM157" s="395"/>
      <c r="BN157" s="395"/>
      <c r="BO157" s="396"/>
      <c r="BP157" s="156"/>
      <c r="BQ157" s="139"/>
      <c r="BR157" s="409" t="str">
        <f t="shared" si="38"/>
        <v/>
      </c>
      <c r="BS157" s="409"/>
      <c r="BT157" s="13"/>
    </row>
    <row r="158" spans="1:72" ht="25.5" customHeight="1" x14ac:dyDescent="0.25">
      <c r="A158" s="45">
        <v>34</v>
      </c>
      <c r="B158" s="374" t="str">
        <f t="shared" si="39"/>
        <v/>
      </c>
      <c r="C158" s="374"/>
      <c r="D158" s="374"/>
      <c r="E158" s="374"/>
      <c r="F158" s="374"/>
      <c r="G158" s="374"/>
      <c r="H158" s="374"/>
      <c r="I158" s="374"/>
      <c r="J158" s="374"/>
      <c r="K158" s="374"/>
      <c r="L158" s="374"/>
      <c r="M158" s="374"/>
      <c r="N158" s="374"/>
      <c r="O158" s="374"/>
      <c r="P158" s="374"/>
      <c r="Q158" s="374"/>
      <c r="R158" s="374"/>
      <c r="S158" s="374"/>
      <c r="T158" s="417"/>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6"/>
      <c r="BL158" s="395"/>
      <c r="BM158" s="395"/>
      <c r="BN158" s="395"/>
      <c r="BO158" s="396"/>
      <c r="BP158" s="156"/>
      <c r="BQ158" s="139"/>
      <c r="BR158" s="409" t="str">
        <f t="shared" si="38"/>
        <v/>
      </c>
      <c r="BS158" s="409"/>
      <c r="BT158" s="13"/>
    </row>
    <row r="159" spans="1:72" ht="25.5" customHeight="1" x14ac:dyDescent="0.25">
      <c r="A159" s="45">
        <v>35</v>
      </c>
      <c r="B159" s="374" t="str">
        <f t="shared" si="39"/>
        <v/>
      </c>
      <c r="C159" s="374"/>
      <c r="D159" s="374"/>
      <c r="E159" s="374"/>
      <c r="F159" s="374"/>
      <c r="G159" s="374"/>
      <c r="H159" s="374"/>
      <c r="I159" s="374"/>
      <c r="J159" s="374"/>
      <c r="K159" s="374"/>
      <c r="L159" s="374"/>
      <c r="M159" s="374"/>
      <c r="N159" s="374"/>
      <c r="O159" s="374"/>
      <c r="P159" s="374"/>
      <c r="Q159" s="374"/>
      <c r="R159" s="374"/>
      <c r="S159" s="374"/>
      <c r="T159" s="417"/>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c r="AY159" s="395"/>
      <c r="AZ159" s="395"/>
      <c r="BA159" s="395"/>
      <c r="BB159" s="395"/>
      <c r="BC159" s="395"/>
      <c r="BD159" s="395"/>
      <c r="BE159" s="395"/>
      <c r="BF159" s="395"/>
      <c r="BG159" s="395"/>
      <c r="BH159" s="395"/>
      <c r="BI159" s="395"/>
      <c r="BJ159" s="395"/>
      <c r="BK159" s="396"/>
      <c r="BL159" s="395"/>
      <c r="BM159" s="395"/>
      <c r="BN159" s="395"/>
      <c r="BO159" s="396"/>
      <c r="BP159" s="156"/>
      <c r="BQ159" s="139"/>
      <c r="BR159" s="409" t="str">
        <f t="shared" si="38"/>
        <v/>
      </c>
      <c r="BS159" s="409"/>
      <c r="BT159" s="13"/>
    </row>
    <row r="160" spans="1:72" ht="25.5" customHeight="1" x14ac:dyDescent="0.25">
      <c r="A160" s="45">
        <v>36</v>
      </c>
      <c r="B160" s="374" t="str">
        <f t="shared" si="39"/>
        <v/>
      </c>
      <c r="C160" s="374"/>
      <c r="D160" s="374"/>
      <c r="E160" s="374"/>
      <c r="F160" s="374"/>
      <c r="G160" s="374"/>
      <c r="H160" s="374"/>
      <c r="I160" s="374"/>
      <c r="J160" s="374"/>
      <c r="K160" s="374"/>
      <c r="L160" s="374"/>
      <c r="M160" s="374"/>
      <c r="N160" s="374"/>
      <c r="O160" s="374"/>
      <c r="P160" s="374"/>
      <c r="Q160" s="374"/>
      <c r="R160" s="374"/>
      <c r="S160" s="374"/>
      <c r="T160" s="417"/>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c r="AY160" s="395"/>
      <c r="AZ160" s="395"/>
      <c r="BA160" s="395"/>
      <c r="BB160" s="395"/>
      <c r="BC160" s="395"/>
      <c r="BD160" s="395"/>
      <c r="BE160" s="395"/>
      <c r="BF160" s="395"/>
      <c r="BG160" s="395"/>
      <c r="BH160" s="395"/>
      <c r="BI160" s="395"/>
      <c r="BJ160" s="395"/>
      <c r="BK160" s="396"/>
      <c r="BL160" s="395"/>
      <c r="BM160" s="395"/>
      <c r="BN160" s="395"/>
      <c r="BO160" s="396"/>
      <c r="BP160" s="156"/>
      <c r="BQ160" s="139"/>
      <c r="BR160" s="409" t="str">
        <f t="shared" si="38"/>
        <v/>
      </c>
      <c r="BS160" s="409"/>
      <c r="BT160" s="13"/>
    </row>
    <row r="161" spans="1:72" ht="25.5" customHeight="1" x14ac:dyDescent="0.25">
      <c r="A161" s="45">
        <v>37</v>
      </c>
      <c r="B161" s="374" t="str">
        <f t="shared" si="39"/>
        <v/>
      </c>
      <c r="C161" s="374"/>
      <c r="D161" s="374"/>
      <c r="E161" s="374"/>
      <c r="F161" s="374"/>
      <c r="G161" s="374"/>
      <c r="H161" s="374"/>
      <c r="I161" s="374"/>
      <c r="J161" s="374"/>
      <c r="K161" s="374"/>
      <c r="L161" s="374"/>
      <c r="M161" s="374"/>
      <c r="N161" s="374"/>
      <c r="O161" s="374"/>
      <c r="P161" s="374"/>
      <c r="Q161" s="374"/>
      <c r="R161" s="374"/>
      <c r="S161" s="374"/>
      <c r="T161" s="417"/>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6"/>
      <c r="BL161" s="395"/>
      <c r="BM161" s="395"/>
      <c r="BN161" s="395"/>
      <c r="BO161" s="396"/>
      <c r="BP161" s="156"/>
      <c r="BQ161" s="139"/>
      <c r="BR161" s="409" t="str">
        <f t="shared" si="38"/>
        <v/>
      </c>
      <c r="BS161" s="409"/>
      <c r="BT161" s="13"/>
    </row>
    <row r="162" spans="1:72" ht="25.5" customHeight="1" x14ac:dyDescent="0.25">
      <c r="A162" s="45">
        <v>38</v>
      </c>
      <c r="B162" s="374" t="str">
        <f t="shared" si="39"/>
        <v/>
      </c>
      <c r="C162" s="374"/>
      <c r="D162" s="374"/>
      <c r="E162" s="374"/>
      <c r="F162" s="374"/>
      <c r="G162" s="374"/>
      <c r="H162" s="374"/>
      <c r="I162" s="374"/>
      <c r="J162" s="374"/>
      <c r="K162" s="374"/>
      <c r="L162" s="374"/>
      <c r="M162" s="374"/>
      <c r="N162" s="374"/>
      <c r="O162" s="374"/>
      <c r="P162" s="374"/>
      <c r="Q162" s="374"/>
      <c r="R162" s="374"/>
      <c r="S162" s="374"/>
      <c r="T162" s="417"/>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5"/>
      <c r="BI162" s="395"/>
      <c r="BJ162" s="395"/>
      <c r="BK162" s="396"/>
      <c r="BL162" s="395"/>
      <c r="BM162" s="395"/>
      <c r="BN162" s="395"/>
      <c r="BO162" s="396"/>
      <c r="BP162" s="156"/>
      <c r="BQ162" s="139"/>
      <c r="BR162" s="409" t="str">
        <f t="shared" si="38"/>
        <v/>
      </c>
      <c r="BS162" s="409"/>
      <c r="BT162" s="13"/>
    </row>
    <row r="163" spans="1:72" ht="25.5" customHeight="1" x14ac:dyDescent="0.25">
      <c r="A163" s="45">
        <v>39</v>
      </c>
      <c r="B163" s="374" t="str">
        <f t="shared" si="39"/>
        <v/>
      </c>
      <c r="C163" s="374"/>
      <c r="D163" s="374"/>
      <c r="E163" s="374"/>
      <c r="F163" s="374"/>
      <c r="G163" s="374"/>
      <c r="H163" s="374"/>
      <c r="I163" s="374"/>
      <c r="J163" s="374"/>
      <c r="K163" s="374"/>
      <c r="L163" s="374"/>
      <c r="M163" s="374"/>
      <c r="N163" s="374"/>
      <c r="O163" s="374"/>
      <c r="P163" s="374"/>
      <c r="Q163" s="374"/>
      <c r="R163" s="374"/>
      <c r="S163" s="374"/>
      <c r="T163" s="417"/>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6"/>
      <c r="BL163" s="395"/>
      <c r="BM163" s="395"/>
      <c r="BN163" s="395"/>
      <c r="BO163" s="396"/>
      <c r="BP163" s="156"/>
      <c r="BQ163" s="139"/>
      <c r="BR163" s="409" t="str">
        <f t="shared" si="38"/>
        <v/>
      </c>
      <c r="BS163" s="409"/>
      <c r="BT163" s="13"/>
    </row>
    <row r="164" spans="1:72" ht="25.5" customHeight="1" x14ac:dyDescent="0.25">
      <c r="A164" s="45">
        <v>40</v>
      </c>
      <c r="B164" s="374" t="str">
        <f t="shared" si="39"/>
        <v/>
      </c>
      <c r="C164" s="374"/>
      <c r="D164" s="374"/>
      <c r="E164" s="374"/>
      <c r="F164" s="374"/>
      <c r="G164" s="374"/>
      <c r="H164" s="374"/>
      <c r="I164" s="374"/>
      <c r="J164" s="374"/>
      <c r="K164" s="374"/>
      <c r="L164" s="374"/>
      <c r="M164" s="374"/>
      <c r="N164" s="374"/>
      <c r="O164" s="374"/>
      <c r="P164" s="374"/>
      <c r="Q164" s="374"/>
      <c r="R164" s="374"/>
      <c r="S164" s="374"/>
      <c r="T164" s="417"/>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6"/>
      <c r="BL164" s="395"/>
      <c r="BM164" s="395"/>
      <c r="BN164" s="395"/>
      <c r="BO164" s="396"/>
      <c r="BP164" s="156"/>
      <c r="BQ164" s="139"/>
      <c r="BR164" s="409" t="str">
        <f t="shared" si="38"/>
        <v/>
      </c>
      <c r="BS164" s="409"/>
      <c r="BT164" s="13"/>
    </row>
    <row r="165" spans="1:72" ht="25.5" customHeight="1" x14ac:dyDescent="0.25">
      <c r="A165" s="45">
        <v>41</v>
      </c>
      <c r="B165" s="374" t="str">
        <f t="shared" si="39"/>
        <v/>
      </c>
      <c r="C165" s="374"/>
      <c r="D165" s="374"/>
      <c r="E165" s="374"/>
      <c r="F165" s="374"/>
      <c r="G165" s="374"/>
      <c r="H165" s="374"/>
      <c r="I165" s="374"/>
      <c r="J165" s="374"/>
      <c r="K165" s="374"/>
      <c r="L165" s="374"/>
      <c r="M165" s="374"/>
      <c r="N165" s="374"/>
      <c r="O165" s="374"/>
      <c r="P165" s="374"/>
      <c r="Q165" s="374"/>
      <c r="R165" s="374"/>
      <c r="S165" s="374"/>
      <c r="T165" s="417"/>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5"/>
      <c r="BF165" s="395"/>
      <c r="BG165" s="395"/>
      <c r="BH165" s="395"/>
      <c r="BI165" s="395"/>
      <c r="BJ165" s="395"/>
      <c r="BK165" s="396"/>
      <c r="BL165" s="395"/>
      <c r="BM165" s="395"/>
      <c r="BN165" s="395"/>
      <c r="BO165" s="396"/>
      <c r="BP165" s="156"/>
      <c r="BQ165" s="139"/>
      <c r="BR165" s="409" t="str">
        <f t="shared" si="38"/>
        <v/>
      </c>
      <c r="BS165" s="409"/>
      <c r="BT165" s="13"/>
    </row>
    <row r="166" spans="1:72" ht="25.5" customHeight="1" x14ac:dyDescent="0.25">
      <c r="A166" s="45">
        <v>42</v>
      </c>
      <c r="B166" s="374" t="str">
        <f t="shared" si="39"/>
        <v/>
      </c>
      <c r="C166" s="374"/>
      <c r="D166" s="374"/>
      <c r="E166" s="374"/>
      <c r="F166" s="374"/>
      <c r="G166" s="374"/>
      <c r="H166" s="374"/>
      <c r="I166" s="374"/>
      <c r="J166" s="374"/>
      <c r="K166" s="374"/>
      <c r="L166" s="374"/>
      <c r="M166" s="374"/>
      <c r="N166" s="374"/>
      <c r="O166" s="374"/>
      <c r="P166" s="374"/>
      <c r="Q166" s="374"/>
      <c r="R166" s="374"/>
      <c r="S166" s="374"/>
      <c r="T166" s="417"/>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6"/>
      <c r="BL166" s="395"/>
      <c r="BM166" s="395"/>
      <c r="BN166" s="395"/>
      <c r="BO166" s="396"/>
      <c r="BP166" s="156"/>
      <c r="BQ166" s="139"/>
      <c r="BR166" s="409" t="str">
        <f t="shared" si="38"/>
        <v/>
      </c>
      <c r="BS166" s="409"/>
      <c r="BT166" s="13"/>
    </row>
    <row r="167" spans="1:72" ht="25.5" customHeight="1" x14ac:dyDescent="0.25">
      <c r="A167" s="45">
        <v>43</v>
      </c>
      <c r="B167" s="374" t="str">
        <f t="shared" si="39"/>
        <v/>
      </c>
      <c r="C167" s="374"/>
      <c r="D167" s="374"/>
      <c r="E167" s="374"/>
      <c r="F167" s="374"/>
      <c r="G167" s="374"/>
      <c r="H167" s="374"/>
      <c r="I167" s="374"/>
      <c r="J167" s="374"/>
      <c r="K167" s="374"/>
      <c r="L167" s="374"/>
      <c r="M167" s="374"/>
      <c r="N167" s="374"/>
      <c r="O167" s="374"/>
      <c r="P167" s="374"/>
      <c r="Q167" s="374"/>
      <c r="R167" s="374"/>
      <c r="S167" s="374"/>
      <c r="T167" s="417"/>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c r="BJ167" s="395"/>
      <c r="BK167" s="396"/>
      <c r="BL167" s="395"/>
      <c r="BM167" s="395"/>
      <c r="BN167" s="395"/>
      <c r="BO167" s="396"/>
      <c r="BP167" s="156"/>
      <c r="BQ167" s="139"/>
      <c r="BR167" s="409" t="str">
        <f t="shared" si="38"/>
        <v/>
      </c>
      <c r="BS167" s="409"/>
      <c r="BT167" s="13"/>
    </row>
    <row r="168" spans="1:72" ht="25.5" customHeight="1" x14ac:dyDescent="0.25">
      <c r="A168" s="45">
        <v>44</v>
      </c>
      <c r="B168" s="374" t="str">
        <f t="shared" si="39"/>
        <v/>
      </c>
      <c r="C168" s="374"/>
      <c r="D168" s="374"/>
      <c r="E168" s="374"/>
      <c r="F168" s="374"/>
      <c r="G168" s="374"/>
      <c r="H168" s="374"/>
      <c r="I168" s="374"/>
      <c r="J168" s="374"/>
      <c r="K168" s="374"/>
      <c r="L168" s="374"/>
      <c r="M168" s="374"/>
      <c r="N168" s="374"/>
      <c r="O168" s="374"/>
      <c r="P168" s="374"/>
      <c r="Q168" s="374"/>
      <c r="R168" s="374"/>
      <c r="S168" s="374"/>
      <c r="T168" s="417"/>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c r="AY168" s="395"/>
      <c r="AZ168" s="395"/>
      <c r="BA168" s="395"/>
      <c r="BB168" s="395"/>
      <c r="BC168" s="395"/>
      <c r="BD168" s="395"/>
      <c r="BE168" s="395"/>
      <c r="BF168" s="395"/>
      <c r="BG168" s="395"/>
      <c r="BH168" s="395"/>
      <c r="BI168" s="395"/>
      <c r="BJ168" s="395"/>
      <c r="BK168" s="396"/>
      <c r="BL168" s="395"/>
      <c r="BM168" s="395"/>
      <c r="BN168" s="395"/>
      <c r="BO168" s="396"/>
      <c r="BP168" s="156"/>
      <c r="BQ168" s="139"/>
      <c r="BR168" s="409" t="str">
        <f t="shared" si="38"/>
        <v/>
      </c>
      <c r="BS168" s="409"/>
      <c r="BT168" s="13"/>
    </row>
    <row r="169" spans="1:72" ht="25.5" customHeight="1" x14ac:dyDescent="0.25">
      <c r="A169" s="45">
        <v>45</v>
      </c>
      <c r="B169" s="374" t="str">
        <f t="shared" si="39"/>
        <v/>
      </c>
      <c r="C169" s="374"/>
      <c r="D169" s="374"/>
      <c r="E169" s="374"/>
      <c r="F169" s="374"/>
      <c r="G169" s="374"/>
      <c r="H169" s="374"/>
      <c r="I169" s="374"/>
      <c r="J169" s="374"/>
      <c r="K169" s="374"/>
      <c r="L169" s="374"/>
      <c r="M169" s="374"/>
      <c r="N169" s="374"/>
      <c r="O169" s="374"/>
      <c r="P169" s="374"/>
      <c r="Q169" s="374"/>
      <c r="R169" s="374"/>
      <c r="S169" s="374"/>
      <c r="T169" s="417"/>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c r="AY169" s="395"/>
      <c r="AZ169" s="395"/>
      <c r="BA169" s="395"/>
      <c r="BB169" s="395"/>
      <c r="BC169" s="395"/>
      <c r="BD169" s="395"/>
      <c r="BE169" s="395"/>
      <c r="BF169" s="395"/>
      <c r="BG169" s="395"/>
      <c r="BH169" s="395"/>
      <c r="BI169" s="395"/>
      <c r="BJ169" s="395"/>
      <c r="BK169" s="396"/>
      <c r="BL169" s="395"/>
      <c r="BM169" s="395"/>
      <c r="BN169" s="395"/>
      <c r="BO169" s="396"/>
      <c r="BP169" s="156"/>
      <c r="BQ169" s="139"/>
      <c r="BR169" s="409" t="str">
        <f t="shared" si="38"/>
        <v/>
      </c>
      <c r="BS169" s="409"/>
      <c r="BT169" s="13"/>
    </row>
    <row r="170" spans="1:72" ht="25.5" customHeight="1" x14ac:dyDescent="0.25">
      <c r="A170" s="45">
        <v>46</v>
      </c>
      <c r="B170" s="374" t="str">
        <f t="shared" si="39"/>
        <v/>
      </c>
      <c r="C170" s="374"/>
      <c r="D170" s="374"/>
      <c r="E170" s="374"/>
      <c r="F170" s="374"/>
      <c r="G170" s="374"/>
      <c r="H170" s="374"/>
      <c r="I170" s="374"/>
      <c r="J170" s="374"/>
      <c r="K170" s="374"/>
      <c r="L170" s="374"/>
      <c r="M170" s="374"/>
      <c r="N170" s="374"/>
      <c r="O170" s="374"/>
      <c r="P170" s="374"/>
      <c r="Q170" s="374"/>
      <c r="R170" s="374"/>
      <c r="S170" s="374"/>
      <c r="T170" s="417"/>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c r="AY170" s="395"/>
      <c r="AZ170" s="395"/>
      <c r="BA170" s="395"/>
      <c r="BB170" s="395"/>
      <c r="BC170" s="395"/>
      <c r="BD170" s="395"/>
      <c r="BE170" s="395"/>
      <c r="BF170" s="395"/>
      <c r="BG170" s="395"/>
      <c r="BH170" s="395"/>
      <c r="BI170" s="395"/>
      <c r="BJ170" s="395"/>
      <c r="BK170" s="396"/>
      <c r="BL170" s="395"/>
      <c r="BM170" s="395"/>
      <c r="BN170" s="395"/>
      <c r="BO170" s="396"/>
      <c r="BP170" s="156"/>
      <c r="BQ170" s="139"/>
      <c r="BR170" s="409" t="str">
        <f t="shared" si="38"/>
        <v/>
      </c>
      <c r="BS170" s="409"/>
      <c r="BT170" s="13"/>
    </row>
    <row r="171" spans="1:72" ht="25.5" customHeight="1" x14ac:dyDescent="0.25">
      <c r="A171" s="45">
        <v>47</v>
      </c>
      <c r="B171" s="374" t="str">
        <f t="shared" si="39"/>
        <v/>
      </c>
      <c r="C171" s="374"/>
      <c r="D171" s="374"/>
      <c r="E171" s="374"/>
      <c r="F171" s="374"/>
      <c r="G171" s="374"/>
      <c r="H171" s="374"/>
      <c r="I171" s="374"/>
      <c r="J171" s="374"/>
      <c r="K171" s="374"/>
      <c r="L171" s="374"/>
      <c r="M171" s="374"/>
      <c r="N171" s="374"/>
      <c r="O171" s="374"/>
      <c r="P171" s="374"/>
      <c r="Q171" s="374"/>
      <c r="R171" s="374"/>
      <c r="S171" s="374"/>
      <c r="T171" s="417"/>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6"/>
      <c r="BL171" s="395"/>
      <c r="BM171" s="395"/>
      <c r="BN171" s="395"/>
      <c r="BO171" s="396"/>
      <c r="BP171" s="156"/>
      <c r="BQ171" s="139"/>
      <c r="BR171" s="409" t="str">
        <f t="shared" si="38"/>
        <v/>
      </c>
      <c r="BS171" s="409"/>
      <c r="BT171" s="13"/>
    </row>
    <row r="172" spans="1:72" ht="25.5" customHeight="1" x14ac:dyDescent="0.25">
      <c r="A172" s="45">
        <v>48</v>
      </c>
      <c r="B172" s="374" t="str">
        <f t="shared" si="39"/>
        <v/>
      </c>
      <c r="C172" s="374"/>
      <c r="D172" s="374"/>
      <c r="E172" s="374"/>
      <c r="F172" s="374"/>
      <c r="G172" s="374"/>
      <c r="H172" s="374"/>
      <c r="I172" s="374"/>
      <c r="J172" s="374"/>
      <c r="K172" s="374"/>
      <c r="L172" s="374"/>
      <c r="M172" s="374"/>
      <c r="N172" s="374"/>
      <c r="O172" s="374"/>
      <c r="P172" s="374"/>
      <c r="Q172" s="374"/>
      <c r="R172" s="374"/>
      <c r="S172" s="374"/>
      <c r="T172" s="417"/>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c r="AY172" s="395"/>
      <c r="AZ172" s="395"/>
      <c r="BA172" s="395"/>
      <c r="BB172" s="395"/>
      <c r="BC172" s="395"/>
      <c r="BD172" s="395"/>
      <c r="BE172" s="395"/>
      <c r="BF172" s="395"/>
      <c r="BG172" s="395"/>
      <c r="BH172" s="395"/>
      <c r="BI172" s="395"/>
      <c r="BJ172" s="395"/>
      <c r="BK172" s="396"/>
      <c r="BL172" s="395"/>
      <c r="BM172" s="395"/>
      <c r="BN172" s="395"/>
      <c r="BO172" s="396"/>
      <c r="BP172" s="156"/>
      <c r="BQ172" s="139"/>
      <c r="BR172" s="409" t="str">
        <f t="shared" si="38"/>
        <v/>
      </c>
      <c r="BS172" s="409"/>
      <c r="BT172" s="13"/>
    </row>
    <row r="173" spans="1:72" ht="25.5" customHeight="1" x14ac:dyDescent="0.25">
      <c r="A173" s="45">
        <v>49</v>
      </c>
      <c r="B173" s="374" t="str">
        <f t="shared" si="39"/>
        <v/>
      </c>
      <c r="C173" s="374"/>
      <c r="D173" s="374"/>
      <c r="E173" s="374"/>
      <c r="F173" s="374"/>
      <c r="G173" s="374"/>
      <c r="H173" s="374"/>
      <c r="I173" s="374"/>
      <c r="J173" s="374"/>
      <c r="K173" s="374"/>
      <c r="L173" s="374"/>
      <c r="M173" s="374"/>
      <c r="N173" s="374"/>
      <c r="O173" s="374"/>
      <c r="P173" s="374"/>
      <c r="Q173" s="374"/>
      <c r="R173" s="374"/>
      <c r="S173" s="374"/>
      <c r="T173" s="417"/>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5"/>
      <c r="BJ173" s="395"/>
      <c r="BK173" s="396"/>
      <c r="BL173" s="395"/>
      <c r="BM173" s="395"/>
      <c r="BN173" s="395"/>
      <c r="BO173" s="396"/>
      <c r="BP173" s="156"/>
      <c r="BQ173" s="139"/>
      <c r="BR173" s="409" t="str">
        <f t="shared" si="38"/>
        <v/>
      </c>
      <c r="BS173" s="409"/>
      <c r="BT173" s="13"/>
    </row>
    <row r="174" spans="1:72" ht="25.5" customHeight="1" x14ac:dyDescent="0.25">
      <c r="A174" s="45">
        <v>50</v>
      </c>
      <c r="B174" s="374" t="str">
        <f t="shared" si="39"/>
        <v/>
      </c>
      <c r="C174" s="374"/>
      <c r="D174" s="374"/>
      <c r="E174" s="374"/>
      <c r="F174" s="374"/>
      <c r="G174" s="374"/>
      <c r="H174" s="374"/>
      <c r="I174" s="374"/>
      <c r="J174" s="374"/>
      <c r="K174" s="374"/>
      <c r="L174" s="374"/>
      <c r="M174" s="374"/>
      <c r="N174" s="374"/>
      <c r="O174" s="374"/>
      <c r="P174" s="374"/>
      <c r="Q174" s="374"/>
      <c r="R174" s="374"/>
      <c r="S174" s="374"/>
      <c r="T174" s="417"/>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6"/>
      <c r="BL174" s="395"/>
      <c r="BM174" s="395"/>
      <c r="BN174" s="395"/>
      <c r="BO174" s="396"/>
      <c r="BP174" s="156"/>
      <c r="BQ174" s="139"/>
      <c r="BR174" s="409" t="str">
        <f t="shared" si="38"/>
        <v/>
      </c>
      <c r="BS174" s="409"/>
      <c r="BT174" s="13"/>
    </row>
    <row r="175" spans="1:72" x14ac:dyDescent="0.2">
      <c r="A175" s="7"/>
      <c r="B175" s="13"/>
      <c r="C175" s="13"/>
      <c r="D175" s="13"/>
      <c r="E175" s="13"/>
      <c r="F175" s="13"/>
      <c r="G175" s="13"/>
      <c r="H175" s="13"/>
      <c r="I175" s="13"/>
      <c r="J175" s="13"/>
      <c r="K175" s="13"/>
      <c r="L175" s="13"/>
      <c r="M175" s="13"/>
      <c r="N175" s="13"/>
      <c r="O175" s="13"/>
      <c r="P175" s="13"/>
      <c r="Q175" s="13"/>
      <c r="R175" s="13"/>
      <c r="S175" s="13"/>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45"/>
      <c r="BQ175" s="139"/>
      <c r="BR175" s="139"/>
      <c r="BS175" s="139"/>
      <c r="BT175" s="13"/>
    </row>
    <row r="176" spans="1:72" ht="15.75" thickBot="1" x14ac:dyDescent="0.25">
      <c r="A176" s="7"/>
      <c r="B176" s="13"/>
      <c r="C176" s="13"/>
      <c r="D176" s="13"/>
      <c r="E176" s="13"/>
      <c r="F176" s="13"/>
      <c r="G176" s="13"/>
      <c r="H176" s="13"/>
      <c r="I176" s="13"/>
      <c r="J176" s="13"/>
      <c r="K176" s="13"/>
      <c r="L176" s="13"/>
      <c r="M176" s="13"/>
      <c r="N176" s="13"/>
      <c r="O176" s="13"/>
      <c r="P176" s="13"/>
      <c r="Q176" s="13"/>
      <c r="R176" s="13"/>
      <c r="S176" s="13"/>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45"/>
      <c r="BQ176" s="139"/>
      <c r="BR176" s="139"/>
      <c r="BS176" s="139"/>
      <c r="BT176" s="13"/>
    </row>
    <row r="177" spans="1:85" ht="21" x14ac:dyDescent="0.35">
      <c r="A177" s="7"/>
      <c r="B177" s="18" t="s">
        <v>80</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3"/>
    </row>
    <row r="178" spans="1:85" x14ac:dyDescent="0.2">
      <c r="A178" s="7"/>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row>
    <row r="179" spans="1:85" ht="32.25" customHeight="1" x14ac:dyDescent="0.2">
      <c r="A179" s="7"/>
      <c r="B179" s="13" t="s">
        <v>67</v>
      </c>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row>
    <row r="180" spans="1:85" ht="179.25" customHeight="1" x14ac:dyDescent="0.2">
      <c r="A180" s="7"/>
      <c r="B180" s="433" t="s">
        <v>1065</v>
      </c>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4"/>
      <c r="AQ180" s="434"/>
      <c r="AR180" s="434"/>
      <c r="AS180" s="434"/>
      <c r="AT180" s="434"/>
      <c r="AU180" s="434"/>
      <c r="AV180" s="434"/>
      <c r="AW180" s="434"/>
      <c r="AX180" s="434"/>
      <c r="AY180" s="434"/>
      <c r="AZ180" s="434"/>
      <c r="BA180" s="434"/>
      <c r="BB180" s="434"/>
      <c r="BC180" s="434"/>
      <c r="BD180" s="434"/>
      <c r="BE180" s="434"/>
      <c r="BF180" s="434"/>
      <c r="BG180" s="434"/>
      <c r="BH180" s="13"/>
    </row>
    <row r="181" spans="1:85" ht="20.25" customHeight="1" x14ac:dyDescent="0.2">
      <c r="A181" s="7"/>
      <c r="B181" s="306"/>
      <c r="C181" s="306"/>
      <c r="D181" s="306"/>
      <c r="E181" s="306"/>
      <c r="F181" s="306"/>
      <c r="G181" s="306"/>
      <c r="H181" s="306"/>
      <c r="I181" s="306"/>
      <c r="J181" s="306"/>
      <c r="K181" s="306"/>
      <c r="L181" s="306"/>
      <c r="M181" s="306"/>
      <c r="N181" s="306"/>
      <c r="O181" s="306"/>
      <c r="P181" s="306"/>
      <c r="Q181" s="306"/>
      <c r="R181" s="306"/>
      <c r="S181" s="13"/>
      <c r="T181" s="416" t="s">
        <v>1066</v>
      </c>
      <c r="U181" s="416"/>
      <c r="V181" s="416"/>
      <c r="W181" s="416"/>
      <c r="X181" s="416"/>
      <c r="Y181" s="416"/>
      <c r="Z181" s="416"/>
      <c r="AA181" s="416"/>
      <c r="AB181" s="416"/>
      <c r="AC181" s="416"/>
      <c r="AD181" s="416"/>
      <c r="AE181" s="416"/>
      <c r="AF181" s="416"/>
      <c r="AG181" s="416"/>
      <c r="AH181" s="416"/>
      <c r="AI181" s="416"/>
      <c r="AJ181" s="416"/>
      <c r="AK181" s="416"/>
      <c r="AL181" s="416"/>
      <c r="AM181" s="416"/>
      <c r="AN181" s="416"/>
      <c r="AO181" s="416"/>
      <c r="AP181" s="416"/>
      <c r="AQ181" s="416"/>
      <c r="AR181" s="13"/>
      <c r="AS181" s="357" t="s">
        <v>466</v>
      </c>
      <c r="AT181" s="357"/>
      <c r="AU181" s="357"/>
      <c r="AV181" s="357"/>
      <c r="AW181" s="357"/>
      <c r="AX181" s="357"/>
      <c r="AY181" s="357"/>
      <c r="AZ181" s="357"/>
      <c r="BA181" s="357"/>
      <c r="BB181" s="357"/>
      <c r="BC181" s="357"/>
      <c r="BD181" s="357"/>
      <c r="BE181" s="357"/>
      <c r="BF181" s="357"/>
      <c r="BG181" s="357"/>
      <c r="BH181" s="13"/>
    </row>
    <row r="182" spans="1:85" ht="35.25" customHeight="1" x14ac:dyDescent="0.2">
      <c r="A182" s="7"/>
      <c r="B182" s="306"/>
      <c r="C182" s="306"/>
      <c r="D182" s="306"/>
      <c r="E182" s="306"/>
      <c r="F182" s="306"/>
      <c r="G182" s="306"/>
      <c r="H182" s="306"/>
      <c r="I182" s="306"/>
      <c r="J182" s="306"/>
      <c r="K182" s="306"/>
      <c r="L182" s="306"/>
      <c r="M182" s="306"/>
      <c r="N182" s="306"/>
      <c r="O182" s="306"/>
      <c r="P182" s="306"/>
      <c r="Q182" s="306"/>
      <c r="R182" s="306"/>
      <c r="S182" s="13"/>
      <c r="T182" s="414" t="s">
        <v>912</v>
      </c>
      <c r="U182" s="415"/>
      <c r="V182" s="415"/>
      <c r="W182" s="415"/>
      <c r="X182" s="415"/>
      <c r="Y182" s="415"/>
      <c r="Z182" s="431" t="s">
        <v>1067</v>
      </c>
      <c r="AA182" s="432"/>
      <c r="AB182" s="432"/>
      <c r="AC182" s="432"/>
      <c r="AD182" s="432"/>
      <c r="AE182" s="432"/>
      <c r="AF182" s="432"/>
      <c r="AG182" s="432"/>
      <c r="AH182" s="432"/>
      <c r="AI182" s="432"/>
      <c r="AJ182" s="432"/>
      <c r="AK182" s="432"/>
      <c r="AL182" s="432"/>
      <c r="AM182" s="432"/>
      <c r="AN182" s="432"/>
      <c r="AO182" s="432"/>
      <c r="AP182" s="432"/>
      <c r="AQ182" s="432"/>
      <c r="AR182" s="13"/>
      <c r="AS182" s="357"/>
      <c r="AT182" s="357"/>
      <c r="AU182" s="357"/>
      <c r="AV182" s="357"/>
      <c r="AW182" s="357"/>
      <c r="AX182" s="357"/>
      <c r="AY182" s="357"/>
      <c r="AZ182" s="357"/>
      <c r="BA182" s="357"/>
      <c r="BB182" s="357"/>
      <c r="BC182" s="357"/>
      <c r="BD182" s="357"/>
      <c r="BE182" s="357"/>
      <c r="BF182" s="357"/>
      <c r="BG182" s="357"/>
      <c r="BH182" s="13"/>
    </row>
    <row r="183" spans="1:85" ht="127.5" customHeight="1" x14ac:dyDescent="0.25">
      <c r="A183" s="7" t="s">
        <v>81</v>
      </c>
      <c r="B183" s="41" t="s">
        <v>68</v>
      </c>
      <c r="C183" s="37"/>
      <c r="D183" s="37"/>
      <c r="E183" s="37"/>
      <c r="F183" s="37"/>
      <c r="G183" s="37"/>
      <c r="H183" s="37"/>
      <c r="I183" s="37"/>
      <c r="J183" s="37"/>
      <c r="K183" s="37"/>
      <c r="L183" s="37"/>
      <c r="M183" s="37"/>
      <c r="N183" s="37"/>
      <c r="O183" s="37"/>
      <c r="P183" s="37"/>
      <c r="Q183" s="37"/>
      <c r="R183" s="37"/>
      <c r="S183" s="37"/>
      <c r="T183" s="40" t="s">
        <v>89</v>
      </c>
      <c r="U183" s="40" t="s">
        <v>90</v>
      </c>
      <c r="V183" s="40" t="s">
        <v>253</v>
      </c>
      <c r="W183" s="40" t="s">
        <v>91</v>
      </c>
      <c r="X183" s="39" t="s">
        <v>93</v>
      </c>
      <c r="Y183" s="38" t="s">
        <v>92</v>
      </c>
      <c r="Z183" s="39" t="s">
        <v>94</v>
      </c>
      <c r="AA183" s="39" t="s">
        <v>1068</v>
      </c>
      <c r="AB183" s="40" t="s">
        <v>254</v>
      </c>
      <c r="AC183" s="39" t="s">
        <v>83</v>
      </c>
      <c r="AD183" s="39" t="s">
        <v>84</v>
      </c>
      <c r="AE183" s="39" t="s">
        <v>85</v>
      </c>
      <c r="AF183" s="39" t="s">
        <v>86</v>
      </c>
      <c r="AG183" s="39" t="s">
        <v>87</v>
      </c>
      <c r="AH183" s="39" t="s">
        <v>88</v>
      </c>
      <c r="AI183" s="39" t="s">
        <v>171</v>
      </c>
      <c r="AJ183" s="384" t="s">
        <v>312</v>
      </c>
      <c r="AK183" s="355"/>
      <c r="AL183" s="355"/>
      <c r="AM183" s="355"/>
      <c r="AN183" s="355"/>
      <c r="AO183" s="355"/>
      <c r="AP183" s="355"/>
      <c r="AQ183" s="355"/>
      <c r="AR183" s="13"/>
      <c r="AS183" s="39" t="s">
        <v>100</v>
      </c>
      <c r="AT183" s="39" t="s">
        <v>98</v>
      </c>
      <c r="AU183" s="39" t="s">
        <v>95</v>
      </c>
      <c r="AV183" s="39" t="s">
        <v>99</v>
      </c>
      <c r="AW183" s="39" t="s">
        <v>96</v>
      </c>
      <c r="AX183" s="39" t="s">
        <v>97</v>
      </c>
      <c r="AY183" s="39" t="s">
        <v>171</v>
      </c>
      <c r="AZ183" s="384" t="s">
        <v>312</v>
      </c>
      <c r="BA183" s="355"/>
      <c r="BB183" s="355"/>
      <c r="BC183" s="355"/>
      <c r="BD183" s="355"/>
      <c r="BE183" s="355"/>
      <c r="BF183" s="355"/>
      <c r="BG183" s="355"/>
      <c r="BH183" s="13"/>
      <c r="BI183" s="122"/>
      <c r="BK183" s="125"/>
      <c r="BL183" s="125"/>
      <c r="BM183" s="125"/>
      <c r="BN183" s="125"/>
      <c r="BO183" s="125"/>
      <c r="BP183" s="152"/>
      <c r="BQ183" s="125"/>
      <c r="BR183" s="125"/>
      <c r="BS183" s="125"/>
      <c r="BT183" s="125"/>
      <c r="BU183" s="125"/>
      <c r="BV183" s="125"/>
      <c r="BW183" s="125"/>
      <c r="BX183" s="125"/>
      <c r="BY183" s="125"/>
      <c r="BZ183" s="125"/>
      <c r="CA183" s="125"/>
      <c r="CB183" s="125"/>
      <c r="CC183" s="241" t="s">
        <v>356</v>
      </c>
      <c r="CD183" s="242" t="s">
        <v>561</v>
      </c>
      <c r="CE183" s="252"/>
      <c r="CF183" s="242"/>
      <c r="CG183" s="252" t="s">
        <v>833</v>
      </c>
    </row>
    <row r="184" spans="1:85" ht="25.5" customHeight="1" x14ac:dyDescent="0.25">
      <c r="A184" s="45">
        <v>1</v>
      </c>
      <c r="B184" s="374" t="str">
        <f>LOOKUP(A184,'Dropdown-Content (Hidden)'!$F$87:$F$137,'Dropdown-Content (Hidden)'!$B$87:$B$137)</f>
        <v xml:space="preserve">  </v>
      </c>
      <c r="C184" s="374"/>
      <c r="D184" s="374"/>
      <c r="E184" s="374"/>
      <c r="F184" s="374"/>
      <c r="G184" s="374"/>
      <c r="H184" s="374"/>
      <c r="I184" s="374"/>
      <c r="J184" s="374"/>
      <c r="K184" s="374"/>
      <c r="L184" s="374"/>
      <c r="M184" s="374"/>
      <c r="N184" s="374"/>
      <c r="O184" s="374"/>
      <c r="P184" s="374"/>
      <c r="Q184" s="374"/>
      <c r="R184" s="374"/>
      <c r="S184" s="397"/>
      <c r="T184" s="19"/>
      <c r="U184" s="19"/>
      <c r="V184" s="19"/>
      <c r="W184" s="19"/>
      <c r="X184" s="19"/>
      <c r="Y184" s="19"/>
      <c r="Z184" s="19"/>
      <c r="AA184" s="19"/>
      <c r="AB184" s="19"/>
      <c r="AC184" s="19"/>
      <c r="AD184" s="19"/>
      <c r="AE184" s="19"/>
      <c r="AF184" s="19"/>
      <c r="AG184" s="19"/>
      <c r="AH184" s="19"/>
      <c r="AI184" s="19"/>
      <c r="AJ184" s="364"/>
      <c r="AK184" s="364"/>
      <c r="AL184" s="364"/>
      <c r="AM184" s="364"/>
      <c r="AN184" s="364"/>
      <c r="AO184" s="364"/>
      <c r="AP184" s="364"/>
      <c r="AQ184" s="364"/>
      <c r="AR184" s="13"/>
      <c r="AS184" s="19"/>
      <c r="AT184" s="19"/>
      <c r="AU184" s="19"/>
      <c r="AV184" s="19"/>
      <c r="AW184" s="19"/>
      <c r="AX184" s="19"/>
      <c r="AY184" s="19"/>
      <c r="AZ184" s="364"/>
      <c r="BA184" s="364"/>
      <c r="BB184" s="364"/>
      <c r="BC184" s="364"/>
      <c r="BD184" s="364"/>
      <c r="BE184" s="364"/>
      <c r="BF184" s="364"/>
      <c r="BG184" s="364"/>
      <c r="BH184" s="13"/>
      <c r="BK184" s="126"/>
      <c r="BL184" s="126"/>
      <c r="BM184" s="126"/>
      <c r="BN184" s="126"/>
      <c r="BO184" s="126"/>
      <c r="BP184" s="153"/>
      <c r="BQ184" s="126"/>
      <c r="BR184" s="126"/>
      <c r="BS184" s="126"/>
      <c r="BT184" s="126"/>
      <c r="BU184" s="126"/>
      <c r="BV184" s="126"/>
      <c r="BW184" s="126"/>
      <c r="BX184" s="126"/>
      <c r="BY184" s="126"/>
      <c r="BZ184" s="126"/>
      <c r="CA184" s="126"/>
      <c r="CB184" s="126"/>
      <c r="CC184" s="219">
        <f>LOOKUP(A184,'Dropdown-Content (Hidden)'!$F$87:$F$137,'Dropdown-Content (Hidden)'!$N$87:$N$137)</f>
        <v>0</v>
      </c>
      <c r="CD184" s="219">
        <f>LOOKUP(A184,'Dropdown-Content (Hidden)'!$F$87:$F$137,'Dropdown-Content (Hidden)'!$O$87:$O$137)</f>
        <v>0</v>
      </c>
      <c r="CE184" s="219"/>
      <c r="CG184" s="253" t="str">
        <f>IF(COUNTA(T184:W184,Z184:AI184,AS184:AY184)=0,"","x")</f>
        <v/>
      </c>
    </row>
    <row r="185" spans="1:85" ht="25.5" customHeight="1" x14ac:dyDescent="0.25">
      <c r="A185" s="45">
        <v>2</v>
      </c>
      <c r="B185" s="374" t="str">
        <f>LOOKUP(A185,'Dropdown-Content (Hidden)'!$F$87:$F$137,'Dropdown-Content (Hidden)'!$B$87:$B$137)</f>
        <v xml:space="preserve">  </v>
      </c>
      <c r="C185" s="374"/>
      <c r="D185" s="374"/>
      <c r="E185" s="374"/>
      <c r="F185" s="374"/>
      <c r="G185" s="374"/>
      <c r="H185" s="374"/>
      <c r="I185" s="374"/>
      <c r="J185" s="374"/>
      <c r="K185" s="374"/>
      <c r="L185" s="374"/>
      <c r="M185" s="374"/>
      <c r="N185" s="374"/>
      <c r="O185" s="374"/>
      <c r="P185" s="374"/>
      <c r="Q185" s="374"/>
      <c r="R185" s="374"/>
      <c r="S185" s="397"/>
      <c r="T185" s="19"/>
      <c r="U185" s="19"/>
      <c r="V185" s="19"/>
      <c r="W185" s="19"/>
      <c r="X185" s="19"/>
      <c r="Y185" s="19"/>
      <c r="Z185" s="19"/>
      <c r="AA185" s="19"/>
      <c r="AB185" s="19"/>
      <c r="AC185" s="19"/>
      <c r="AD185" s="19"/>
      <c r="AE185" s="19"/>
      <c r="AF185" s="19"/>
      <c r="AG185" s="19"/>
      <c r="AH185" s="19"/>
      <c r="AI185" s="19"/>
      <c r="AJ185" s="364"/>
      <c r="AK185" s="364"/>
      <c r="AL185" s="364"/>
      <c r="AM185" s="364"/>
      <c r="AN185" s="364"/>
      <c r="AO185" s="364"/>
      <c r="AP185" s="364"/>
      <c r="AQ185" s="364"/>
      <c r="AR185" s="13"/>
      <c r="AS185" s="19"/>
      <c r="AT185" s="19"/>
      <c r="AU185" s="19"/>
      <c r="AV185" s="19"/>
      <c r="AW185" s="19"/>
      <c r="AX185" s="19"/>
      <c r="AY185" s="19"/>
      <c r="AZ185" s="364"/>
      <c r="BA185" s="364"/>
      <c r="BB185" s="364"/>
      <c r="BC185" s="364"/>
      <c r="BD185" s="364"/>
      <c r="BE185" s="364"/>
      <c r="BF185" s="364"/>
      <c r="BG185" s="364"/>
      <c r="BH185" s="13"/>
      <c r="BK185" s="126"/>
      <c r="BL185" s="126"/>
      <c r="BM185" s="126"/>
      <c r="BN185" s="126"/>
      <c r="BO185" s="126"/>
      <c r="BP185" s="153"/>
      <c r="BQ185" s="126"/>
      <c r="BR185" s="126"/>
      <c r="BS185" s="126"/>
      <c r="BT185" s="126"/>
      <c r="BU185" s="126"/>
      <c r="BV185" s="126"/>
      <c r="BW185" s="126"/>
      <c r="BX185" s="126"/>
      <c r="BY185" s="126"/>
      <c r="BZ185" s="126"/>
      <c r="CA185" s="126"/>
      <c r="CB185" s="126"/>
      <c r="CC185" s="219">
        <f>LOOKUP(A185,'Dropdown-Content (Hidden)'!$F$87:$F$137,'Dropdown-Content (Hidden)'!$N$87:$N$137)</f>
        <v>0</v>
      </c>
      <c r="CD185" s="219">
        <f>LOOKUP(A185,'Dropdown-Content (Hidden)'!$F$87:$F$137,'Dropdown-Content (Hidden)'!$O$87:$O$137)</f>
        <v>0</v>
      </c>
      <c r="CE185" s="219"/>
      <c r="CG185" s="253" t="str">
        <f t="shared" ref="CG185:CG233" si="40">IF(COUNTA(T185:W185,Z185:AI185,AS185:AY185)=0,"","x")</f>
        <v/>
      </c>
    </row>
    <row r="186" spans="1:85" ht="25.5" customHeight="1" x14ac:dyDescent="0.25">
      <c r="A186" s="45">
        <v>3</v>
      </c>
      <c r="B186" s="374" t="str">
        <f>LOOKUP(A186,'Dropdown-Content (Hidden)'!$F$87:$F$137,'Dropdown-Content (Hidden)'!$B$87:$B$137)</f>
        <v xml:space="preserve">  </v>
      </c>
      <c r="C186" s="374"/>
      <c r="D186" s="374"/>
      <c r="E186" s="374"/>
      <c r="F186" s="374"/>
      <c r="G186" s="374"/>
      <c r="H186" s="374"/>
      <c r="I186" s="374"/>
      <c r="J186" s="374"/>
      <c r="K186" s="374"/>
      <c r="L186" s="374"/>
      <c r="M186" s="374"/>
      <c r="N186" s="374"/>
      <c r="O186" s="374"/>
      <c r="P186" s="374"/>
      <c r="Q186" s="374"/>
      <c r="R186" s="374"/>
      <c r="S186" s="397"/>
      <c r="T186" s="19"/>
      <c r="U186" s="19"/>
      <c r="V186" s="19"/>
      <c r="W186" s="19"/>
      <c r="X186" s="19"/>
      <c r="Y186" s="19"/>
      <c r="Z186" s="19"/>
      <c r="AA186" s="19"/>
      <c r="AB186" s="19"/>
      <c r="AC186" s="19"/>
      <c r="AD186" s="19"/>
      <c r="AE186" s="19"/>
      <c r="AF186" s="19"/>
      <c r="AG186" s="19"/>
      <c r="AH186" s="19"/>
      <c r="AI186" s="19"/>
      <c r="AJ186" s="364"/>
      <c r="AK186" s="364"/>
      <c r="AL186" s="364"/>
      <c r="AM186" s="364"/>
      <c r="AN186" s="364"/>
      <c r="AO186" s="364"/>
      <c r="AP186" s="364"/>
      <c r="AQ186" s="364"/>
      <c r="AR186" s="13"/>
      <c r="AS186" s="19"/>
      <c r="AT186" s="19"/>
      <c r="AU186" s="19"/>
      <c r="AV186" s="19"/>
      <c r="AW186" s="19"/>
      <c r="AX186" s="19"/>
      <c r="AY186" s="19"/>
      <c r="AZ186" s="364"/>
      <c r="BA186" s="364"/>
      <c r="BB186" s="364"/>
      <c r="BC186" s="364"/>
      <c r="BD186" s="364"/>
      <c r="BE186" s="364"/>
      <c r="BF186" s="364"/>
      <c r="BG186" s="364"/>
      <c r="BH186" s="13"/>
      <c r="BK186" s="126"/>
      <c r="BL186" s="126"/>
      <c r="BM186" s="126"/>
      <c r="BN186" s="126"/>
      <c r="BO186" s="126"/>
      <c r="BP186" s="153"/>
      <c r="BQ186" s="126"/>
      <c r="BR186" s="126"/>
      <c r="BS186" s="126"/>
      <c r="BT186" s="126"/>
      <c r="BU186" s="126"/>
      <c r="BV186" s="126"/>
      <c r="BW186" s="126"/>
      <c r="BX186" s="126"/>
      <c r="BY186" s="126"/>
      <c r="BZ186" s="126"/>
      <c r="CA186" s="126"/>
      <c r="CB186" s="126"/>
      <c r="CC186" s="219">
        <f>LOOKUP(A186,'Dropdown-Content (Hidden)'!$F$87:$F$137,'Dropdown-Content (Hidden)'!$N$87:$N$137)</f>
        <v>0</v>
      </c>
      <c r="CD186" s="219">
        <f>LOOKUP(A186,'Dropdown-Content (Hidden)'!$F$87:$F$137,'Dropdown-Content (Hidden)'!$O$87:$O$137)</f>
        <v>0</v>
      </c>
      <c r="CE186" s="219"/>
      <c r="CG186" s="253" t="str">
        <f t="shared" si="40"/>
        <v/>
      </c>
    </row>
    <row r="187" spans="1:85" ht="25.5" customHeight="1" x14ac:dyDescent="0.25">
      <c r="A187" s="45">
        <v>4</v>
      </c>
      <c r="B187" s="374" t="str">
        <f>LOOKUP(A187,'Dropdown-Content (Hidden)'!$F$87:$F$137,'Dropdown-Content (Hidden)'!$B$87:$B$137)</f>
        <v xml:space="preserve">  </v>
      </c>
      <c r="C187" s="374"/>
      <c r="D187" s="374"/>
      <c r="E187" s="374"/>
      <c r="F187" s="374"/>
      <c r="G187" s="374"/>
      <c r="H187" s="374"/>
      <c r="I187" s="374"/>
      <c r="J187" s="374"/>
      <c r="K187" s="374"/>
      <c r="L187" s="374"/>
      <c r="M187" s="374"/>
      <c r="N187" s="374"/>
      <c r="O187" s="374"/>
      <c r="P187" s="374"/>
      <c r="Q187" s="374"/>
      <c r="R187" s="374"/>
      <c r="S187" s="397"/>
      <c r="T187" s="19"/>
      <c r="U187" s="19"/>
      <c r="V187" s="19"/>
      <c r="W187" s="19"/>
      <c r="X187" s="19"/>
      <c r="Y187" s="19"/>
      <c r="Z187" s="19"/>
      <c r="AA187" s="19"/>
      <c r="AB187" s="19"/>
      <c r="AC187" s="19"/>
      <c r="AD187" s="19"/>
      <c r="AE187" s="19"/>
      <c r="AF187" s="19"/>
      <c r="AG187" s="19"/>
      <c r="AH187" s="19"/>
      <c r="AI187" s="19"/>
      <c r="AJ187" s="404"/>
      <c r="AK187" s="404"/>
      <c r="AL187" s="404"/>
      <c r="AM187" s="404"/>
      <c r="AN187" s="404"/>
      <c r="AO187" s="404"/>
      <c r="AP187" s="404"/>
      <c r="AQ187" s="404"/>
      <c r="AR187" s="13"/>
      <c r="AS187" s="19"/>
      <c r="AT187" s="19"/>
      <c r="AU187" s="19"/>
      <c r="AV187" s="19"/>
      <c r="AW187" s="19"/>
      <c r="AX187" s="19"/>
      <c r="AY187" s="19"/>
      <c r="AZ187" s="364"/>
      <c r="BA187" s="364"/>
      <c r="BB187" s="364"/>
      <c r="BC187" s="364"/>
      <c r="BD187" s="364"/>
      <c r="BE187" s="364"/>
      <c r="BF187" s="364"/>
      <c r="BG187" s="364"/>
      <c r="BH187" s="13"/>
      <c r="BK187" s="126"/>
      <c r="BL187" s="126"/>
      <c r="BM187" s="126"/>
      <c r="BN187" s="126"/>
      <c r="BO187" s="126"/>
      <c r="BP187" s="153"/>
      <c r="BQ187" s="126"/>
      <c r="BR187" s="126"/>
      <c r="BS187" s="126"/>
      <c r="BT187" s="126"/>
      <c r="BU187" s="126"/>
      <c r="BV187" s="126"/>
      <c r="BW187" s="126"/>
      <c r="BX187" s="126"/>
      <c r="BY187" s="126"/>
      <c r="BZ187" s="126"/>
      <c r="CA187" s="126"/>
      <c r="CB187" s="126"/>
      <c r="CC187" s="219">
        <f>LOOKUP(A187,'Dropdown-Content (Hidden)'!$F$87:$F$137,'Dropdown-Content (Hidden)'!$N$87:$N$137)</f>
        <v>0</v>
      </c>
      <c r="CD187" s="219">
        <f>LOOKUP(A187,'Dropdown-Content (Hidden)'!$F$87:$F$137,'Dropdown-Content (Hidden)'!$O$87:$O$137)</f>
        <v>0</v>
      </c>
      <c r="CE187" s="219"/>
      <c r="CG187" s="253" t="str">
        <f t="shared" si="40"/>
        <v/>
      </c>
    </row>
    <row r="188" spans="1:85" ht="25.5" customHeight="1" x14ac:dyDescent="0.25">
      <c r="A188" s="45">
        <v>5</v>
      </c>
      <c r="B188" s="374" t="str">
        <f>LOOKUP(A188,'Dropdown-Content (Hidden)'!$F$87:$F$137,'Dropdown-Content (Hidden)'!$B$87:$B$137)</f>
        <v xml:space="preserve">  </v>
      </c>
      <c r="C188" s="374"/>
      <c r="D188" s="374"/>
      <c r="E188" s="374"/>
      <c r="F188" s="374"/>
      <c r="G188" s="374"/>
      <c r="H188" s="374"/>
      <c r="I188" s="374"/>
      <c r="J188" s="374"/>
      <c r="K188" s="374"/>
      <c r="L188" s="374"/>
      <c r="M188" s="374"/>
      <c r="N188" s="374"/>
      <c r="O188" s="374"/>
      <c r="P188" s="374"/>
      <c r="Q188" s="374"/>
      <c r="R188" s="374"/>
      <c r="S188" s="397"/>
      <c r="T188" s="19"/>
      <c r="U188" s="19"/>
      <c r="V188" s="19"/>
      <c r="W188" s="19"/>
      <c r="X188" s="19"/>
      <c r="Y188" s="19"/>
      <c r="Z188" s="19"/>
      <c r="AA188" s="19"/>
      <c r="AB188" s="19"/>
      <c r="AC188" s="19"/>
      <c r="AD188" s="19"/>
      <c r="AE188" s="19"/>
      <c r="AF188" s="19"/>
      <c r="AG188" s="19"/>
      <c r="AH188" s="19"/>
      <c r="AI188" s="19"/>
      <c r="AJ188" s="404"/>
      <c r="AK188" s="404"/>
      <c r="AL188" s="404"/>
      <c r="AM188" s="404"/>
      <c r="AN188" s="404"/>
      <c r="AO188" s="404"/>
      <c r="AP188" s="404"/>
      <c r="AQ188" s="404"/>
      <c r="AR188" s="13"/>
      <c r="AS188" s="19"/>
      <c r="AT188" s="19"/>
      <c r="AU188" s="19"/>
      <c r="AV188" s="19"/>
      <c r="AW188" s="19"/>
      <c r="AX188" s="19"/>
      <c r="AY188" s="19"/>
      <c r="AZ188" s="364"/>
      <c r="BA188" s="364"/>
      <c r="BB188" s="364"/>
      <c r="BC188" s="364"/>
      <c r="BD188" s="364"/>
      <c r="BE188" s="364"/>
      <c r="BF188" s="364"/>
      <c r="BG188" s="364"/>
      <c r="BH188" s="13"/>
      <c r="BK188" s="126"/>
      <c r="BL188" s="126"/>
      <c r="BM188" s="126"/>
      <c r="BN188" s="126"/>
      <c r="BO188" s="126"/>
      <c r="BP188" s="153"/>
      <c r="BQ188" s="126"/>
      <c r="BR188" s="126"/>
      <c r="BS188" s="126"/>
      <c r="BT188" s="126"/>
      <c r="BU188" s="126"/>
      <c r="BV188" s="126"/>
      <c r="BW188" s="126"/>
      <c r="BX188" s="126"/>
      <c r="BY188" s="126"/>
      <c r="BZ188" s="126"/>
      <c r="CA188" s="126"/>
      <c r="CB188" s="126"/>
      <c r="CC188" s="219">
        <f>LOOKUP(A188,'Dropdown-Content (Hidden)'!$F$87:$F$137,'Dropdown-Content (Hidden)'!$N$87:$N$137)</f>
        <v>0</v>
      </c>
      <c r="CD188" s="219">
        <f>LOOKUP(A188,'Dropdown-Content (Hidden)'!$F$87:$F$137,'Dropdown-Content (Hidden)'!$O$87:$O$137)</f>
        <v>0</v>
      </c>
      <c r="CE188" s="219"/>
      <c r="CG188" s="253" t="str">
        <f t="shared" si="40"/>
        <v/>
      </c>
    </row>
    <row r="189" spans="1:85" ht="25.5" customHeight="1" x14ac:dyDescent="0.25">
      <c r="A189" s="45">
        <v>6</v>
      </c>
      <c r="B189" s="374" t="str">
        <f>LOOKUP(A189,'Dropdown-Content (Hidden)'!$F$87:$F$137,'Dropdown-Content (Hidden)'!$B$87:$B$137)</f>
        <v xml:space="preserve">  </v>
      </c>
      <c r="C189" s="374"/>
      <c r="D189" s="374"/>
      <c r="E189" s="374"/>
      <c r="F189" s="374"/>
      <c r="G189" s="374"/>
      <c r="H189" s="374"/>
      <c r="I189" s="374"/>
      <c r="J189" s="374"/>
      <c r="K189" s="374"/>
      <c r="L189" s="374"/>
      <c r="M189" s="374"/>
      <c r="N189" s="374"/>
      <c r="O189" s="374"/>
      <c r="P189" s="374"/>
      <c r="Q189" s="374"/>
      <c r="R189" s="374"/>
      <c r="S189" s="397"/>
      <c r="T189" s="19"/>
      <c r="U189" s="19"/>
      <c r="V189" s="19"/>
      <c r="W189" s="19"/>
      <c r="X189" s="19"/>
      <c r="Y189" s="19"/>
      <c r="Z189" s="19"/>
      <c r="AA189" s="19"/>
      <c r="AB189" s="19"/>
      <c r="AC189" s="19"/>
      <c r="AD189" s="19"/>
      <c r="AE189" s="19"/>
      <c r="AF189" s="19"/>
      <c r="AG189" s="19"/>
      <c r="AH189" s="19"/>
      <c r="AI189" s="19"/>
      <c r="AJ189" s="404"/>
      <c r="AK189" s="404"/>
      <c r="AL189" s="404"/>
      <c r="AM189" s="404"/>
      <c r="AN189" s="404"/>
      <c r="AO189" s="404"/>
      <c r="AP189" s="404"/>
      <c r="AQ189" s="404"/>
      <c r="AR189" s="13"/>
      <c r="AS189" s="19"/>
      <c r="AT189" s="19"/>
      <c r="AU189" s="19"/>
      <c r="AV189" s="19"/>
      <c r="AW189" s="19"/>
      <c r="AX189" s="19"/>
      <c r="AY189" s="19"/>
      <c r="AZ189" s="364"/>
      <c r="BA189" s="364"/>
      <c r="BB189" s="364"/>
      <c r="BC189" s="364"/>
      <c r="BD189" s="364"/>
      <c r="BE189" s="364"/>
      <c r="BF189" s="364"/>
      <c r="BG189" s="364"/>
      <c r="BH189" s="13"/>
      <c r="BK189" s="126"/>
      <c r="BL189" s="126"/>
      <c r="BM189" s="126"/>
      <c r="BN189" s="126"/>
      <c r="BO189" s="126"/>
      <c r="BP189" s="153"/>
      <c r="BQ189" s="126"/>
      <c r="BR189" s="126"/>
      <c r="BS189" s="126"/>
      <c r="BT189" s="126"/>
      <c r="BU189" s="126"/>
      <c r="BV189" s="126"/>
      <c r="BW189" s="126"/>
      <c r="BX189" s="126"/>
      <c r="BY189" s="126"/>
      <c r="BZ189" s="126"/>
      <c r="CA189" s="126"/>
      <c r="CB189" s="126"/>
      <c r="CC189" s="219">
        <f>LOOKUP(A189,'Dropdown-Content (Hidden)'!$F$87:$F$137,'Dropdown-Content (Hidden)'!$N$87:$N$137)</f>
        <v>0</v>
      </c>
      <c r="CD189" s="219">
        <f>LOOKUP(A189,'Dropdown-Content (Hidden)'!$F$87:$F$137,'Dropdown-Content (Hidden)'!$O$87:$O$137)</f>
        <v>0</v>
      </c>
      <c r="CE189" s="219"/>
      <c r="CG189" s="253" t="str">
        <f t="shared" si="40"/>
        <v/>
      </c>
    </row>
    <row r="190" spans="1:85" ht="25.5" customHeight="1" x14ac:dyDescent="0.25">
      <c r="A190" s="45">
        <v>7</v>
      </c>
      <c r="B190" s="374" t="str">
        <f>LOOKUP(A190,'Dropdown-Content (Hidden)'!$F$87:$F$137,'Dropdown-Content (Hidden)'!$B$87:$B$137)</f>
        <v xml:space="preserve">  </v>
      </c>
      <c r="C190" s="374"/>
      <c r="D190" s="374"/>
      <c r="E190" s="374"/>
      <c r="F190" s="374"/>
      <c r="G190" s="374"/>
      <c r="H190" s="374"/>
      <c r="I190" s="374"/>
      <c r="J190" s="374"/>
      <c r="K190" s="374"/>
      <c r="L190" s="374"/>
      <c r="M190" s="374"/>
      <c r="N190" s="374"/>
      <c r="O190" s="374"/>
      <c r="P190" s="374"/>
      <c r="Q190" s="374"/>
      <c r="R190" s="374"/>
      <c r="S190" s="397"/>
      <c r="T190" s="19"/>
      <c r="U190" s="19"/>
      <c r="V190" s="19"/>
      <c r="W190" s="19"/>
      <c r="X190" s="19"/>
      <c r="Y190" s="19"/>
      <c r="Z190" s="19"/>
      <c r="AA190" s="19"/>
      <c r="AB190" s="19"/>
      <c r="AC190" s="19"/>
      <c r="AD190" s="19"/>
      <c r="AE190" s="19"/>
      <c r="AF190" s="19"/>
      <c r="AG190" s="19"/>
      <c r="AH190" s="19"/>
      <c r="AI190" s="19"/>
      <c r="AJ190" s="404"/>
      <c r="AK190" s="404"/>
      <c r="AL190" s="404"/>
      <c r="AM190" s="404"/>
      <c r="AN190" s="404"/>
      <c r="AO190" s="404"/>
      <c r="AP190" s="404"/>
      <c r="AQ190" s="404"/>
      <c r="AR190" s="13"/>
      <c r="AS190" s="19"/>
      <c r="AT190" s="19"/>
      <c r="AU190" s="19"/>
      <c r="AV190" s="19"/>
      <c r="AW190" s="19"/>
      <c r="AX190" s="19"/>
      <c r="AY190" s="19"/>
      <c r="AZ190" s="364"/>
      <c r="BA190" s="364"/>
      <c r="BB190" s="364"/>
      <c r="BC190" s="364"/>
      <c r="BD190" s="364"/>
      <c r="BE190" s="364"/>
      <c r="BF190" s="364"/>
      <c r="BG190" s="364"/>
      <c r="BH190" s="13"/>
      <c r="BK190" s="126"/>
      <c r="BL190" s="126"/>
      <c r="BM190" s="126"/>
      <c r="BN190" s="126"/>
      <c r="BO190" s="126"/>
      <c r="BP190" s="153"/>
      <c r="BQ190" s="126"/>
      <c r="BR190" s="126"/>
      <c r="BS190" s="126"/>
      <c r="BT190" s="126"/>
      <c r="BU190" s="126"/>
      <c r="BV190" s="126"/>
      <c r="BW190" s="126"/>
      <c r="BX190" s="126"/>
      <c r="BY190" s="126"/>
      <c r="BZ190" s="126"/>
      <c r="CA190" s="126"/>
      <c r="CB190" s="126"/>
      <c r="CC190" s="219">
        <f>LOOKUP(A190,'Dropdown-Content (Hidden)'!$F$87:$F$137,'Dropdown-Content (Hidden)'!$N$87:$N$137)</f>
        <v>0</v>
      </c>
      <c r="CD190" s="219">
        <f>LOOKUP(A190,'Dropdown-Content (Hidden)'!$F$87:$F$137,'Dropdown-Content (Hidden)'!$O$87:$O$137)</f>
        <v>0</v>
      </c>
      <c r="CE190" s="219"/>
      <c r="CG190" s="253" t="str">
        <f t="shared" si="40"/>
        <v/>
      </c>
    </row>
    <row r="191" spans="1:85" ht="25.5" customHeight="1" x14ac:dyDescent="0.25">
      <c r="A191" s="45">
        <v>8</v>
      </c>
      <c r="B191" s="374" t="str">
        <f>LOOKUP(A191,'Dropdown-Content (Hidden)'!$F$87:$F$137,'Dropdown-Content (Hidden)'!$B$87:$B$137)</f>
        <v xml:space="preserve">  </v>
      </c>
      <c r="C191" s="374"/>
      <c r="D191" s="374"/>
      <c r="E191" s="374"/>
      <c r="F191" s="374"/>
      <c r="G191" s="374"/>
      <c r="H191" s="374"/>
      <c r="I191" s="374"/>
      <c r="J191" s="374"/>
      <c r="K191" s="374"/>
      <c r="L191" s="374"/>
      <c r="M191" s="374"/>
      <c r="N191" s="374"/>
      <c r="O191" s="374"/>
      <c r="P191" s="374"/>
      <c r="Q191" s="374"/>
      <c r="R191" s="374"/>
      <c r="S191" s="397"/>
      <c r="T191" s="19"/>
      <c r="U191" s="19"/>
      <c r="V191" s="19"/>
      <c r="W191" s="19"/>
      <c r="X191" s="19"/>
      <c r="Y191" s="19"/>
      <c r="Z191" s="19"/>
      <c r="AA191" s="19"/>
      <c r="AB191" s="19"/>
      <c r="AC191" s="19"/>
      <c r="AD191" s="19"/>
      <c r="AE191" s="19"/>
      <c r="AF191" s="19"/>
      <c r="AG191" s="19"/>
      <c r="AH191" s="19"/>
      <c r="AI191" s="19"/>
      <c r="AJ191" s="404"/>
      <c r="AK191" s="404"/>
      <c r="AL191" s="404"/>
      <c r="AM191" s="404"/>
      <c r="AN191" s="404"/>
      <c r="AO191" s="404"/>
      <c r="AP191" s="404"/>
      <c r="AQ191" s="404"/>
      <c r="AR191" s="13"/>
      <c r="AS191" s="19"/>
      <c r="AT191" s="19"/>
      <c r="AU191" s="19"/>
      <c r="AV191" s="19"/>
      <c r="AW191" s="19"/>
      <c r="AX191" s="19"/>
      <c r="AY191" s="19"/>
      <c r="AZ191" s="364"/>
      <c r="BA191" s="364"/>
      <c r="BB191" s="364"/>
      <c r="BC191" s="364"/>
      <c r="BD191" s="364"/>
      <c r="BE191" s="364"/>
      <c r="BF191" s="364"/>
      <c r="BG191" s="364"/>
      <c r="BH191" s="13"/>
      <c r="BK191" s="126"/>
      <c r="BL191" s="126"/>
      <c r="BM191" s="126"/>
      <c r="BN191" s="126"/>
      <c r="BO191" s="126"/>
      <c r="BP191" s="153"/>
      <c r="BQ191" s="126"/>
      <c r="BR191" s="126"/>
      <c r="BS191" s="126"/>
      <c r="BT191" s="126"/>
      <c r="BU191" s="126"/>
      <c r="BV191" s="126"/>
      <c r="BW191" s="126"/>
      <c r="BX191" s="126"/>
      <c r="BY191" s="126"/>
      <c r="BZ191" s="126"/>
      <c r="CA191" s="126"/>
      <c r="CB191" s="126"/>
      <c r="CC191" s="219">
        <f>LOOKUP(A191,'Dropdown-Content (Hidden)'!$F$87:$F$137,'Dropdown-Content (Hidden)'!$N$87:$N$137)</f>
        <v>0</v>
      </c>
      <c r="CD191" s="219">
        <f>LOOKUP(A191,'Dropdown-Content (Hidden)'!$F$87:$F$137,'Dropdown-Content (Hidden)'!$O$87:$O$137)</f>
        <v>0</v>
      </c>
      <c r="CE191" s="219"/>
      <c r="CG191" s="253" t="str">
        <f t="shared" si="40"/>
        <v/>
      </c>
    </row>
    <row r="192" spans="1:85" ht="25.5" customHeight="1" x14ac:dyDescent="0.25">
      <c r="A192" s="45">
        <v>9</v>
      </c>
      <c r="B192" s="374" t="str">
        <f>LOOKUP(A192,'Dropdown-Content (Hidden)'!$F$87:$F$137,'Dropdown-Content (Hidden)'!$B$87:$B$137)</f>
        <v xml:space="preserve">  </v>
      </c>
      <c r="C192" s="374"/>
      <c r="D192" s="374"/>
      <c r="E192" s="374"/>
      <c r="F192" s="374"/>
      <c r="G192" s="374"/>
      <c r="H192" s="374"/>
      <c r="I192" s="374"/>
      <c r="J192" s="374"/>
      <c r="K192" s="374"/>
      <c r="L192" s="374"/>
      <c r="M192" s="374"/>
      <c r="N192" s="374"/>
      <c r="O192" s="374"/>
      <c r="P192" s="374"/>
      <c r="Q192" s="374"/>
      <c r="R192" s="374"/>
      <c r="S192" s="397"/>
      <c r="T192" s="19"/>
      <c r="U192" s="19"/>
      <c r="V192" s="19"/>
      <c r="W192" s="19"/>
      <c r="X192" s="19"/>
      <c r="Y192" s="19"/>
      <c r="Z192" s="19"/>
      <c r="AA192" s="19"/>
      <c r="AB192" s="19"/>
      <c r="AC192" s="19"/>
      <c r="AD192" s="19"/>
      <c r="AE192" s="19"/>
      <c r="AF192" s="19"/>
      <c r="AG192" s="19"/>
      <c r="AH192" s="19"/>
      <c r="AI192" s="19"/>
      <c r="AJ192" s="404"/>
      <c r="AK192" s="404"/>
      <c r="AL192" s="404"/>
      <c r="AM192" s="404"/>
      <c r="AN192" s="404"/>
      <c r="AO192" s="404"/>
      <c r="AP192" s="404"/>
      <c r="AQ192" s="404"/>
      <c r="AR192" s="13"/>
      <c r="AS192" s="19"/>
      <c r="AT192" s="19"/>
      <c r="AU192" s="19"/>
      <c r="AV192" s="19"/>
      <c r="AW192" s="19"/>
      <c r="AX192" s="19"/>
      <c r="AY192" s="19"/>
      <c r="AZ192" s="364"/>
      <c r="BA192" s="364"/>
      <c r="BB192" s="364"/>
      <c r="BC192" s="364"/>
      <c r="BD192" s="364"/>
      <c r="BE192" s="364"/>
      <c r="BF192" s="364"/>
      <c r="BG192" s="364"/>
      <c r="BH192" s="13"/>
      <c r="BK192" s="126"/>
      <c r="BL192" s="126"/>
      <c r="BM192" s="126"/>
      <c r="BN192" s="126"/>
      <c r="BO192" s="126"/>
      <c r="BP192" s="153"/>
      <c r="BQ192" s="126"/>
      <c r="BR192" s="126"/>
      <c r="BS192" s="126"/>
      <c r="BT192" s="126"/>
      <c r="BU192" s="126"/>
      <c r="BV192" s="126"/>
      <c r="BW192" s="126"/>
      <c r="BX192" s="126"/>
      <c r="BY192" s="126"/>
      <c r="BZ192" s="126"/>
      <c r="CA192" s="126"/>
      <c r="CB192" s="126"/>
      <c r="CC192" s="219">
        <f>LOOKUP(A192,'Dropdown-Content (Hidden)'!$F$87:$F$137,'Dropdown-Content (Hidden)'!$N$87:$N$137)</f>
        <v>0</v>
      </c>
      <c r="CD192" s="219">
        <f>LOOKUP(A192,'Dropdown-Content (Hidden)'!$F$87:$F$137,'Dropdown-Content (Hidden)'!$O$87:$O$137)</f>
        <v>0</v>
      </c>
      <c r="CE192" s="219"/>
      <c r="CG192" s="253" t="str">
        <f t="shared" si="40"/>
        <v/>
      </c>
    </row>
    <row r="193" spans="1:85" ht="25.5" customHeight="1" x14ac:dyDescent="0.25">
      <c r="A193" s="45">
        <v>10</v>
      </c>
      <c r="B193" s="374" t="str">
        <f>LOOKUP(A193,'Dropdown-Content (Hidden)'!$F$87:$F$137,'Dropdown-Content (Hidden)'!$B$87:$B$137)</f>
        <v xml:space="preserve">  </v>
      </c>
      <c r="C193" s="374"/>
      <c r="D193" s="374"/>
      <c r="E193" s="374"/>
      <c r="F193" s="374"/>
      <c r="G193" s="374"/>
      <c r="H193" s="374"/>
      <c r="I193" s="374"/>
      <c r="J193" s="374"/>
      <c r="K193" s="374"/>
      <c r="L193" s="374"/>
      <c r="M193" s="374"/>
      <c r="N193" s="374"/>
      <c r="O193" s="374"/>
      <c r="P193" s="374"/>
      <c r="Q193" s="374"/>
      <c r="R193" s="374"/>
      <c r="S193" s="397"/>
      <c r="T193" s="19"/>
      <c r="U193" s="19"/>
      <c r="V193" s="19"/>
      <c r="W193" s="19"/>
      <c r="X193" s="19"/>
      <c r="Y193" s="19"/>
      <c r="Z193" s="19"/>
      <c r="AA193" s="19"/>
      <c r="AB193" s="19"/>
      <c r="AC193" s="19"/>
      <c r="AD193" s="19"/>
      <c r="AE193" s="19"/>
      <c r="AF193" s="19"/>
      <c r="AG193" s="19"/>
      <c r="AH193" s="19"/>
      <c r="AI193" s="19"/>
      <c r="AJ193" s="404"/>
      <c r="AK193" s="404"/>
      <c r="AL193" s="404"/>
      <c r="AM193" s="404"/>
      <c r="AN193" s="404"/>
      <c r="AO193" s="404"/>
      <c r="AP193" s="404"/>
      <c r="AQ193" s="404"/>
      <c r="AR193" s="13"/>
      <c r="AS193" s="19"/>
      <c r="AT193" s="19"/>
      <c r="AU193" s="19"/>
      <c r="AV193" s="19"/>
      <c r="AW193" s="19"/>
      <c r="AX193" s="19"/>
      <c r="AY193" s="19"/>
      <c r="AZ193" s="364"/>
      <c r="BA193" s="364"/>
      <c r="BB193" s="364"/>
      <c r="BC193" s="364"/>
      <c r="BD193" s="364"/>
      <c r="BE193" s="364"/>
      <c r="BF193" s="364"/>
      <c r="BG193" s="364"/>
      <c r="BH193" s="13"/>
      <c r="BK193" s="126"/>
      <c r="BL193" s="126"/>
      <c r="BM193" s="126"/>
      <c r="BN193" s="126"/>
      <c r="BO193" s="126"/>
      <c r="BP193" s="153"/>
      <c r="BQ193" s="126"/>
      <c r="BR193" s="126"/>
      <c r="BS193" s="126"/>
      <c r="BT193" s="126"/>
      <c r="BU193" s="126"/>
      <c r="BV193" s="126"/>
      <c r="BW193" s="126"/>
      <c r="BX193" s="126"/>
      <c r="BY193" s="126"/>
      <c r="BZ193" s="126"/>
      <c r="CA193" s="126"/>
      <c r="CB193" s="126"/>
      <c r="CC193" s="219">
        <f>LOOKUP(A193,'Dropdown-Content (Hidden)'!$F$87:$F$137,'Dropdown-Content (Hidden)'!$N$87:$N$137)</f>
        <v>0</v>
      </c>
      <c r="CD193" s="219">
        <f>LOOKUP(A193,'Dropdown-Content (Hidden)'!$F$87:$F$137,'Dropdown-Content (Hidden)'!$O$87:$O$137)</f>
        <v>0</v>
      </c>
      <c r="CE193" s="219"/>
      <c r="CG193" s="253" t="str">
        <f t="shared" si="40"/>
        <v/>
      </c>
    </row>
    <row r="194" spans="1:85" ht="25.5" customHeight="1" x14ac:dyDescent="0.25">
      <c r="A194" s="45">
        <v>11</v>
      </c>
      <c r="B194" s="374" t="str">
        <f>LOOKUP(A194,'Dropdown-Content (Hidden)'!$F$87:$F$137,'Dropdown-Content (Hidden)'!$B$87:$B$137)</f>
        <v xml:space="preserve">  </v>
      </c>
      <c r="C194" s="374"/>
      <c r="D194" s="374"/>
      <c r="E194" s="374"/>
      <c r="F194" s="374"/>
      <c r="G194" s="374"/>
      <c r="H194" s="374"/>
      <c r="I194" s="374"/>
      <c r="J194" s="374"/>
      <c r="K194" s="374"/>
      <c r="L194" s="374"/>
      <c r="M194" s="374"/>
      <c r="N194" s="374"/>
      <c r="O194" s="374"/>
      <c r="P194" s="374"/>
      <c r="Q194" s="374"/>
      <c r="R194" s="374"/>
      <c r="S194" s="397"/>
      <c r="T194" s="19"/>
      <c r="U194" s="19"/>
      <c r="V194" s="19"/>
      <c r="W194" s="19"/>
      <c r="X194" s="19"/>
      <c r="Y194" s="19"/>
      <c r="Z194" s="19"/>
      <c r="AA194" s="19"/>
      <c r="AB194" s="19"/>
      <c r="AC194" s="19"/>
      <c r="AD194" s="19"/>
      <c r="AE194" s="19"/>
      <c r="AF194" s="19"/>
      <c r="AG194" s="19"/>
      <c r="AH194" s="19"/>
      <c r="AI194" s="19"/>
      <c r="AJ194" s="404"/>
      <c r="AK194" s="404"/>
      <c r="AL194" s="404"/>
      <c r="AM194" s="404"/>
      <c r="AN194" s="404"/>
      <c r="AO194" s="404"/>
      <c r="AP194" s="404"/>
      <c r="AQ194" s="404"/>
      <c r="AR194" s="13"/>
      <c r="AS194" s="19"/>
      <c r="AT194" s="19"/>
      <c r="AU194" s="19"/>
      <c r="AV194" s="19"/>
      <c r="AW194" s="19"/>
      <c r="AX194" s="19"/>
      <c r="AY194" s="19"/>
      <c r="AZ194" s="364"/>
      <c r="BA194" s="364"/>
      <c r="BB194" s="364"/>
      <c r="BC194" s="364"/>
      <c r="BD194" s="364"/>
      <c r="BE194" s="364"/>
      <c r="BF194" s="364"/>
      <c r="BG194" s="364"/>
      <c r="BH194" s="13"/>
      <c r="BK194" s="126"/>
      <c r="BL194" s="126"/>
      <c r="BM194" s="126"/>
      <c r="BN194" s="126"/>
      <c r="BO194" s="126"/>
      <c r="BP194" s="153"/>
      <c r="BQ194" s="126"/>
      <c r="BR194" s="126"/>
      <c r="BS194" s="126"/>
      <c r="BT194" s="126"/>
      <c r="BU194" s="126"/>
      <c r="BV194" s="126"/>
      <c r="BW194" s="126"/>
      <c r="BX194" s="126"/>
      <c r="BY194" s="126"/>
      <c r="BZ194" s="126"/>
      <c r="CA194" s="126"/>
      <c r="CB194" s="126"/>
      <c r="CC194" s="219">
        <f>LOOKUP(A194,'Dropdown-Content (Hidden)'!$F$87:$F$137,'Dropdown-Content (Hidden)'!$N$87:$N$137)</f>
        <v>0</v>
      </c>
      <c r="CD194" s="219">
        <f>LOOKUP(A194,'Dropdown-Content (Hidden)'!$F$87:$F$137,'Dropdown-Content (Hidden)'!$O$87:$O$137)</f>
        <v>0</v>
      </c>
      <c r="CE194" s="219"/>
      <c r="CG194" s="253" t="str">
        <f t="shared" si="40"/>
        <v/>
      </c>
    </row>
    <row r="195" spans="1:85" ht="25.5" customHeight="1" x14ac:dyDescent="0.25">
      <c r="A195" s="45">
        <v>12</v>
      </c>
      <c r="B195" s="374" t="str">
        <f>LOOKUP(A195,'Dropdown-Content (Hidden)'!$F$87:$F$137,'Dropdown-Content (Hidden)'!$B$87:$B$137)</f>
        <v xml:space="preserve">  </v>
      </c>
      <c r="C195" s="374"/>
      <c r="D195" s="374"/>
      <c r="E195" s="374"/>
      <c r="F195" s="374"/>
      <c r="G195" s="374"/>
      <c r="H195" s="374"/>
      <c r="I195" s="374"/>
      <c r="J195" s="374"/>
      <c r="K195" s="374"/>
      <c r="L195" s="374"/>
      <c r="M195" s="374"/>
      <c r="N195" s="374"/>
      <c r="O195" s="374"/>
      <c r="P195" s="374"/>
      <c r="Q195" s="374"/>
      <c r="R195" s="374"/>
      <c r="S195" s="397"/>
      <c r="T195" s="19"/>
      <c r="U195" s="19"/>
      <c r="V195" s="19"/>
      <c r="W195" s="19"/>
      <c r="X195" s="19"/>
      <c r="Y195" s="19"/>
      <c r="Z195" s="19"/>
      <c r="AA195" s="19"/>
      <c r="AB195" s="19"/>
      <c r="AC195" s="19"/>
      <c r="AD195" s="19"/>
      <c r="AE195" s="19"/>
      <c r="AF195" s="19"/>
      <c r="AG195" s="19"/>
      <c r="AH195" s="19"/>
      <c r="AI195" s="19"/>
      <c r="AJ195" s="404"/>
      <c r="AK195" s="404"/>
      <c r="AL195" s="404"/>
      <c r="AM195" s="404"/>
      <c r="AN195" s="404"/>
      <c r="AO195" s="404"/>
      <c r="AP195" s="404"/>
      <c r="AQ195" s="404"/>
      <c r="AR195" s="13"/>
      <c r="AS195" s="19"/>
      <c r="AT195" s="19"/>
      <c r="AU195" s="19"/>
      <c r="AV195" s="19"/>
      <c r="AW195" s="19"/>
      <c r="AX195" s="19"/>
      <c r="AY195" s="19"/>
      <c r="AZ195" s="364"/>
      <c r="BA195" s="364"/>
      <c r="BB195" s="364"/>
      <c r="BC195" s="364"/>
      <c r="BD195" s="364"/>
      <c r="BE195" s="364"/>
      <c r="BF195" s="364"/>
      <c r="BG195" s="364"/>
      <c r="BH195" s="13"/>
      <c r="BK195" s="126"/>
      <c r="BL195" s="126"/>
      <c r="BM195" s="126"/>
      <c r="BN195" s="126"/>
      <c r="BO195" s="126"/>
      <c r="BP195" s="153"/>
      <c r="BQ195" s="126"/>
      <c r="BR195" s="126"/>
      <c r="BS195" s="126"/>
      <c r="BT195" s="126"/>
      <c r="BU195" s="126"/>
      <c r="BV195" s="126"/>
      <c r="BW195" s="126"/>
      <c r="BX195" s="126"/>
      <c r="BY195" s="126"/>
      <c r="BZ195" s="126"/>
      <c r="CA195" s="126"/>
      <c r="CB195" s="126"/>
      <c r="CC195" s="219">
        <f>LOOKUP(A195,'Dropdown-Content (Hidden)'!$F$87:$F$137,'Dropdown-Content (Hidden)'!$N$87:$N$137)</f>
        <v>0</v>
      </c>
      <c r="CD195" s="219">
        <f>LOOKUP(A195,'Dropdown-Content (Hidden)'!$F$87:$F$137,'Dropdown-Content (Hidden)'!$O$87:$O$137)</f>
        <v>0</v>
      </c>
      <c r="CE195" s="219"/>
      <c r="CG195" s="253" t="str">
        <f t="shared" si="40"/>
        <v/>
      </c>
    </row>
    <row r="196" spans="1:85" ht="25.5" customHeight="1" x14ac:dyDescent="0.25">
      <c r="A196" s="45">
        <v>13</v>
      </c>
      <c r="B196" s="374" t="str">
        <f>LOOKUP(A196,'Dropdown-Content (Hidden)'!$F$87:$F$137,'Dropdown-Content (Hidden)'!$B$87:$B$137)</f>
        <v xml:space="preserve">  </v>
      </c>
      <c r="C196" s="374"/>
      <c r="D196" s="374"/>
      <c r="E196" s="374"/>
      <c r="F196" s="374"/>
      <c r="G196" s="374"/>
      <c r="H196" s="374"/>
      <c r="I196" s="374"/>
      <c r="J196" s="374"/>
      <c r="K196" s="374"/>
      <c r="L196" s="374"/>
      <c r="M196" s="374"/>
      <c r="N196" s="374"/>
      <c r="O196" s="374"/>
      <c r="P196" s="374"/>
      <c r="Q196" s="374"/>
      <c r="R196" s="374"/>
      <c r="S196" s="397"/>
      <c r="T196" s="19"/>
      <c r="U196" s="19"/>
      <c r="V196" s="19"/>
      <c r="W196" s="19"/>
      <c r="X196" s="19"/>
      <c r="Y196" s="19"/>
      <c r="Z196" s="19"/>
      <c r="AA196" s="19"/>
      <c r="AB196" s="19"/>
      <c r="AC196" s="19"/>
      <c r="AD196" s="19"/>
      <c r="AE196" s="19"/>
      <c r="AF196" s="19"/>
      <c r="AG196" s="19"/>
      <c r="AH196" s="19"/>
      <c r="AI196" s="19"/>
      <c r="AJ196" s="404"/>
      <c r="AK196" s="404"/>
      <c r="AL196" s="404"/>
      <c r="AM196" s="404"/>
      <c r="AN196" s="404"/>
      <c r="AO196" s="404"/>
      <c r="AP196" s="404"/>
      <c r="AQ196" s="404"/>
      <c r="AR196" s="13"/>
      <c r="AS196" s="19"/>
      <c r="AT196" s="19"/>
      <c r="AU196" s="19"/>
      <c r="AV196" s="19"/>
      <c r="AW196" s="19"/>
      <c r="AX196" s="19"/>
      <c r="AY196" s="19"/>
      <c r="AZ196" s="364"/>
      <c r="BA196" s="364"/>
      <c r="BB196" s="364"/>
      <c r="BC196" s="364"/>
      <c r="BD196" s="364"/>
      <c r="BE196" s="364"/>
      <c r="BF196" s="364"/>
      <c r="BG196" s="364"/>
      <c r="BH196" s="13"/>
      <c r="BK196" s="126"/>
      <c r="BL196" s="126"/>
      <c r="BM196" s="126"/>
      <c r="BN196" s="126"/>
      <c r="BO196" s="126"/>
      <c r="BP196" s="153"/>
      <c r="BQ196" s="126"/>
      <c r="BR196" s="126"/>
      <c r="BS196" s="126"/>
      <c r="BT196" s="126"/>
      <c r="BU196" s="126"/>
      <c r="BV196" s="126"/>
      <c r="BW196" s="126"/>
      <c r="BX196" s="126"/>
      <c r="BY196" s="126"/>
      <c r="BZ196" s="126"/>
      <c r="CA196" s="126"/>
      <c r="CB196" s="126"/>
      <c r="CC196" s="219">
        <f>LOOKUP(A196,'Dropdown-Content (Hidden)'!$F$87:$F$137,'Dropdown-Content (Hidden)'!$N$87:$N$137)</f>
        <v>0</v>
      </c>
      <c r="CD196" s="219">
        <f>LOOKUP(A196,'Dropdown-Content (Hidden)'!$F$87:$F$137,'Dropdown-Content (Hidden)'!$O$87:$O$137)</f>
        <v>0</v>
      </c>
      <c r="CE196" s="219"/>
      <c r="CG196" s="253" t="str">
        <f t="shared" si="40"/>
        <v/>
      </c>
    </row>
    <row r="197" spans="1:85" ht="25.5" customHeight="1" x14ac:dyDescent="0.25">
      <c r="A197" s="45">
        <v>14</v>
      </c>
      <c r="B197" s="374" t="str">
        <f>LOOKUP(A197,'Dropdown-Content (Hidden)'!$F$87:$F$137,'Dropdown-Content (Hidden)'!$B$87:$B$137)</f>
        <v xml:space="preserve">  </v>
      </c>
      <c r="C197" s="374"/>
      <c r="D197" s="374"/>
      <c r="E197" s="374"/>
      <c r="F197" s="374"/>
      <c r="G197" s="374"/>
      <c r="H197" s="374"/>
      <c r="I197" s="374"/>
      <c r="J197" s="374"/>
      <c r="K197" s="374"/>
      <c r="L197" s="374"/>
      <c r="M197" s="374"/>
      <c r="N197" s="374"/>
      <c r="O197" s="374"/>
      <c r="P197" s="374"/>
      <c r="Q197" s="374"/>
      <c r="R197" s="374"/>
      <c r="S197" s="397"/>
      <c r="T197" s="19"/>
      <c r="U197" s="19"/>
      <c r="V197" s="19"/>
      <c r="W197" s="19"/>
      <c r="X197" s="19"/>
      <c r="Y197" s="19"/>
      <c r="Z197" s="19"/>
      <c r="AA197" s="19"/>
      <c r="AB197" s="19"/>
      <c r="AC197" s="19"/>
      <c r="AD197" s="19"/>
      <c r="AE197" s="19"/>
      <c r="AF197" s="19"/>
      <c r="AG197" s="19"/>
      <c r="AH197" s="19"/>
      <c r="AI197" s="19"/>
      <c r="AJ197" s="404"/>
      <c r="AK197" s="404"/>
      <c r="AL197" s="404"/>
      <c r="AM197" s="404"/>
      <c r="AN197" s="404"/>
      <c r="AO197" s="404"/>
      <c r="AP197" s="404"/>
      <c r="AQ197" s="404"/>
      <c r="AR197" s="13"/>
      <c r="AS197" s="19"/>
      <c r="AT197" s="19"/>
      <c r="AU197" s="19"/>
      <c r="AV197" s="19"/>
      <c r="AW197" s="19"/>
      <c r="AX197" s="19"/>
      <c r="AY197" s="19"/>
      <c r="AZ197" s="364"/>
      <c r="BA197" s="364"/>
      <c r="BB197" s="364"/>
      <c r="BC197" s="364"/>
      <c r="BD197" s="364"/>
      <c r="BE197" s="364"/>
      <c r="BF197" s="364"/>
      <c r="BG197" s="364"/>
      <c r="BH197" s="13"/>
      <c r="BK197" s="126"/>
      <c r="BL197" s="126"/>
      <c r="BM197" s="126"/>
      <c r="BN197" s="126"/>
      <c r="BO197" s="126"/>
      <c r="BP197" s="153"/>
      <c r="BQ197" s="126"/>
      <c r="BR197" s="126"/>
      <c r="BS197" s="126"/>
      <c r="BT197" s="126"/>
      <c r="BU197" s="126"/>
      <c r="BV197" s="126"/>
      <c r="BW197" s="126"/>
      <c r="BX197" s="126"/>
      <c r="BY197" s="126"/>
      <c r="BZ197" s="126"/>
      <c r="CA197" s="126"/>
      <c r="CB197" s="126"/>
      <c r="CC197" s="219">
        <f>LOOKUP(A197,'Dropdown-Content (Hidden)'!$F$87:$F$137,'Dropdown-Content (Hidden)'!$N$87:$N$137)</f>
        <v>0</v>
      </c>
      <c r="CD197" s="219">
        <f>LOOKUP(A197,'Dropdown-Content (Hidden)'!$F$87:$F$137,'Dropdown-Content (Hidden)'!$O$87:$O$137)</f>
        <v>0</v>
      </c>
      <c r="CE197" s="219"/>
      <c r="CG197" s="253" t="str">
        <f t="shared" si="40"/>
        <v/>
      </c>
    </row>
    <row r="198" spans="1:85" ht="25.5" customHeight="1" x14ac:dyDescent="0.25">
      <c r="A198" s="45">
        <v>15</v>
      </c>
      <c r="B198" s="374" t="str">
        <f>LOOKUP(A198,'Dropdown-Content (Hidden)'!$F$87:$F$137,'Dropdown-Content (Hidden)'!$B$87:$B$137)</f>
        <v xml:space="preserve">  </v>
      </c>
      <c r="C198" s="374"/>
      <c r="D198" s="374"/>
      <c r="E198" s="374"/>
      <c r="F198" s="374"/>
      <c r="G198" s="374"/>
      <c r="H198" s="374"/>
      <c r="I198" s="374"/>
      <c r="J198" s="374"/>
      <c r="K198" s="374"/>
      <c r="L198" s="374"/>
      <c r="M198" s="374"/>
      <c r="N198" s="374"/>
      <c r="O198" s="374"/>
      <c r="P198" s="374"/>
      <c r="Q198" s="374"/>
      <c r="R198" s="374"/>
      <c r="S198" s="397"/>
      <c r="T198" s="19"/>
      <c r="U198" s="19"/>
      <c r="V198" s="19"/>
      <c r="W198" s="19"/>
      <c r="X198" s="19"/>
      <c r="Y198" s="19"/>
      <c r="Z198" s="19"/>
      <c r="AA198" s="19"/>
      <c r="AB198" s="19"/>
      <c r="AC198" s="19"/>
      <c r="AD198" s="19"/>
      <c r="AE198" s="19"/>
      <c r="AF198" s="19"/>
      <c r="AG198" s="19"/>
      <c r="AH198" s="19"/>
      <c r="AI198" s="19"/>
      <c r="AJ198" s="404"/>
      <c r="AK198" s="404"/>
      <c r="AL198" s="404"/>
      <c r="AM198" s="404"/>
      <c r="AN198" s="404"/>
      <c r="AO198" s="404"/>
      <c r="AP198" s="404"/>
      <c r="AQ198" s="404"/>
      <c r="AR198" s="13"/>
      <c r="AS198" s="19"/>
      <c r="AT198" s="19"/>
      <c r="AU198" s="19"/>
      <c r="AV198" s="19"/>
      <c r="AW198" s="19"/>
      <c r="AX198" s="19"/>
      <c r="AY198" s="19"/>
      <c r="AZ198" s="364"/>
      <c r="BA198" s="364"/>
      <c r="BB198" s="364"/>
      <c r="BC198" s="364"/>
      <c r="BD198" s="364"/>
      <c r="BE198" s="364"/>
      <c r="BF198" s="364"/>
      <c r="BG198" s="364"/>
      <c r="BH198" s="13"/>
      <c r="BK198" s="126"/>
      <c r="BL198" s="126"/>
      <c r="BM198" s="126"/>
      <c r="BN198" s="126"/>
      <c r="BO198" s="126"/>
      <c r="BP198" s="153"/>
      <c r="BQ198" s="126"/>
      <c r="BR198" s="126"/>
      <c r="BS198" s="126"/>
      <c r="BT198" s="126"/>
      <c r="BU198" s="126"/>
      <c r="BV198" s="126"/>
      <c r="BW198" s="126"/>
      <c r="BX198" s="126"/>
      <c r="BY198" s="126"/>
      <c r="BZ198" s="126"/>
      <c r="CA198" s="126"/>
      <c r="CB198" s="126"/>
      <c r="CC198" s="219">
        <f>LOOKUP(A198,'Dropdown-Content (Hidden)'!$F$87:$F$137,'Dropdown-Content (Hidden)'!$N$87:$N$137)</f>
        <v>0</v>
      </c>
      <c r="CD198" s="219">
        <f>LOOKUP(A198,'Dropdown-Content (Hidden)'!$F$87:$F$137,'Dropdown-Content (Hidden)'!$O$87:$O$137)</f>
        <v>0</v>
      </c>
      <c r="CE198" s="219"/>
      <c r="CG198" s="253" t="str">
        <f t="shared" si="40"/>
        <v/>
      </c>
    </row>
    <row r="199" spans="1:85" ht="25.5" customHeight="1" x14ac:dyDescent="0.25">
      <c r="A199" s="45">
        <v>16</v>
      </c>
      <c r="B199" s="374" t="str">
        <f>LOOKUP(A199,'Dropdown-Content (Hidden)'!$F$87:$F$137,'Dropdown-Content (Hidden)'!$B$87:$B$137)</f>
        <v xml:space="preserve">  </v>
      </c>
      <c r="C199" s="374"/>
      <c r="D199" s="374"/>
      <c r="E199" s="374"/>
      <c r="F199" s="374"/>
      <c r="G199" s="374"/>
      <c r="H199" s="374"/>
      <c r="I199" s="374"/>
      <c r="J199" s="374"/>
      <c r="K199" s="374"/>
      <c r="L199" s="374"/>
      <c r="M199" s="374"/>
      <c r="N199" s="374"/>
      <c r="O199" s="374"/>
      <c r="P199" s="374"/>
      <c r="Q199" s="374"/>
      <c r="R199" s="374"/>
      <c r="S199" s="397"/>
      <c r="T199" s="19"/>
      <c r="U199" s="19"/>
      <c r="V199" s="19"/>
      <c r="W199" s="19"/>
      <c r="X199" s="19"/>
      <c r="Y199" s="19"/>
      <c r="Z199" s="19"/>
      <c r="AA199" s="19"/>
      <c r="AB199" s="19"/>
      <c r="AC199" s="19"/>
      <c r="AD199" s="19"/>
      <c r="AE199" s="19"/>
      <c r="AF199" s="19"/>
      <c r="AG199" s="19"/>
      <c r="AH199" s="19"/>
      <c r="AI199" s="19"/>
      <c r="AJ199" s="404"/>
      <c r="AK199" s="404"/>
      <c r="AL199" s="404"/>
      <c r="AM199" s="404"/>
      <c r="AN199" s="404"/>
      <c r="AO199" s="404"/>
      <c r="AP199" s="404"/>
      <c r="AQ199" s="404"/>
      <c r="AR199" s="13"/>
      <c r="AS199" s="19"/>
      <c r="AT199" s="19"/>
      <c r="AU199" s="19"/>
      <c r="AV199" s="19"/>
      <c r="AW199" s="19"/>
      <c r="AX199" s="19"/>
      <c r="AY199" s="19"/>
      <c r="AZ199" s="364"/>
      <c r="BA199" s="364"/>
      <c r="BB199" s="364"/>
      <c r="BC199" s="364"/>
      <c r="BD199" s="364"/>
      <c r="BE199" s="364"/>
      <c r="BF199" s="364"/>
      <c r="BG199" s="364"/>
      <c r="BH199" s="13"/>
      <c r="BK199" s="126"/>
      <c r="BL199" s="126"/>
      <c r="BM199" s="126"/>
      <c r="BN199" s="126"/>
      <c r="BO199" s="126"/>
      <c r="BP199" s="153"/>
      <c r="BQ199" s="126"/>
      <c r="BR199" s="126"/>
      <c r="BS199" s="126"/>
      <c r="BT199" s="126"/>
      <c r="BU199" s="126"/>
      <c r="BV199" s="126"/>
      <c r="BW199" s="126"/>
      <c r="BX199" s="126"/>
      <c r="BY199" s="126"/>
      <c r="BZ199" s="126"/>
      <c r="CA199" s="126"/>
      <c r="CB199" s="126"/>
      <c r="CC199" s="219">
        <f>LOOKUP(A199,'Dropdown-Content (Hidden)'!$F$87:$F$137,'Dropdown-Content (Hidden)'!$N$87:$N$137)</f>
        <v>0</v>
      </c>
      <c r="CD199" s="219">
        <f>LOOKUP(A199,'Dropdown-Content (Hidden)'!$F$87:$F$137,'Dropdown-Content (Hidden)'!$O$87:$O$137)</f>
        <v>0</v>
      </c>
      <c r="CE199" s="219"/>
      <c r="CG199" s="253" t="str">
        <f t="shared" si="40"/>
        <v/>
      </c>
    </row>
    <row r="200" spans="1:85" ht="25.5" customHeight="1" x14ac:dyDescent="0.25">
      <c r="A200" s="45">
        <v>17</v>
      </c>
      <c r="B200" s="374" t="str">
        <f>LOOKUP(A200,'Dropdown-Content (Hidden)'!$F$87:$F$137,'Dropdown-Content (Hidden)'!$B$87:$B$137)</f>
        <v xml:space="preserve">  </v>
      </c>
      <c r="C200" s="374"/>
      <c r="D200" s="374"/>
      <c r="E200" s="374"/>
      <c r="F200" s="374"/>
      <c r="G200" s="374"/>
      <c r="H200" s="374"/>
      <c r="I200" s="374"/>
      <c r="J200" s="374"/>
      <c r="K200" s="374"/>
      <c r="L200" s="374"/>
      <c r="M200" s="374"/>
      <c r="N200" s="374"/>
      <c r="O200" s="374"/>
      <c r="P200" s="374"/>
      <c r="Q200" s="374"/>
      <c r="R200" s="374"/>
      <c r="S200" s="397"/>
      <c r="T200" s="19"/>
      <c r="U200" s="19"/>
      <c r="V200" s="19"/>
      <c r="W200" s="19"/>
      <c r="X200" s="19"/>
      <c r="Y200" s="19"/>
      <c r="Z200" s="19"/>
      <c r="AA200" s="19"/>
      <c r="AB200" s="19"/>
      <c r="AC200" s="19"/>
      <c r="AD200" s="19"/>
      <c r="AE200" s="19"/>
      <c r="AF200" s="19"/>
      <c r="AG200" s="19"/>
      <c r="AH200" s="19"/>
      <c r="AI200" s="19"/>
      <c r="AJ200" s="404"/>
      <c r="AK200" s="404"/>
      <c r="AL200" s="404"/>
      <c r="AM200" s="404"/>
      <c r="AN200" s="404"/>
      <c r="AO200" s="404"/>
      <c r="AP200" s="404"/>
      <c r="AQ200" s="404"/>
      <c r="AR200" s="13"/>
      <c r="AS200" s="19"/>
      <c r="AT200" s="19"/>
      <c r="AU200" s="19"/>
      <c r="AV200" s="19"/>
      <c r="AW200" s="19"/>
      <c r="AX200" s="19"/>
      <c r="AY200" s="19"/>
      <c r="AZ200" s="364"/>
      <c r="BA200" s="364"/>
      <c r="BB200" s="364"/>
      <c r="BC200" s="364"/>
      <c r="BD200" s="364"/>
      <c r="BE200" s="364"/>
      <c r="BF200" s="364"/>
      <c r="BG200" s="364"/>
      <c r="BH200" s="13"/>
      <c r="BK200" s="126"/>
      <c r="BL200" s="126"/>
      <c r="BM200" s="126"/>
      <c r="BN200" s="126"/>
      <c r="BO200" s="126"/>
      <c r="BP200" s="153"/>
      <c r="BQ200" s="126"/>
      <c r="BR200" s="126"/>
      <c r="BS200" s="126"/>
      <c r="BT200" s="126"/>
      <c r="BU200" s="126"/>
      <c r="BV200" s="126"/>
      <c r="BW200" s="126"/>
      <c r="BX200" s="126"/>
      <c r="BY200" s="126"/>
      <c r="BZ200" s="126"/>
      <c r="CA200" s="126"/>
      <c r="CB200" s="126"/>
      <c r="CC200" s="219">
        <f>LOOKUP(A200,'Dropdown-Content (Hidden)'!$F$87:$F$137,'Dropdown-Content (Hidden)'!$N$87:$N$137)</f>
        <v>0</v>
      </c>
      <c r="CD200" s="219">
        <f>LOOKUP(A200,'Dropdown-Content (Hidden)'!$F$87:$F$137,'Dropdown-Content (Hidden)'!$O$87:$O$137)</f>
        <v>0</v>
      </c>
      <c r="CE200" s="219"/>
      <c r="CG200" s="253" t="str">
        <f t="shared" si="40"/>
        <v/>
      </c>
    </row>
    <row r="201" spans="1:85" ht="25.5" customHeight="1" x14ac:dyDescent="0.25">
      <c r="A201" s="45">
        <v>18</v>
      </c>
      <c r="B201" s="374" t="str">
        <f>LOOKUP(A201,'Dropdown-Content (Hidden)'!$F$87:$F$137,'Dropdown-Content (Hidden)'!$B$87:$B$137)</f>
        <v xml:space="preserve">  </v>
      </c>
      <c r="C201" s="374"/>
      <c r="D201" s="374"/>
      <c r="E201" s="374"/>
      <c r="F201" s="374"/>
      <c r="G201" s="374"/>
      <c r="H201" s="374"/>
      <c r="I201" s="374"/>
      <c r="J201" s="374"/>
      <c r="K201" s="374"/>
      <c r="L201" s="374"/>
      <c r="M201" s="374"/>
      <c r="N201" s="374"/>
      <c r="O201" s="374"/>
      <c r="P201" s="374"/>
      <c r="Q201" s="374"/>
      <c r="R201" s="374"/>
      <c r="S201" s="397"/>
      <c r="T201" s="19"/>
      <c r="U201" s="19"/>
      <c r="V201" s="19"/>
      <c r="W201" s="19"/>
      <c r="X201" s="19"/>
      <c r="Y201" s="19"/>
      <c r="Z201" s="19"/>
      <c r="AA201" s="19"/>
      <c r="AB201" s="19"/>
      <c r="AC201" s="19"/>
      <c r="AD201" s="19"/>
      <c r="AE201" s="19"/>
      <c r="AF201" s="19"/>
      <c r="AG201" s="19"/>
      <c r="AH201" s="19"/>
      <c r="AI201" s="19"/>
      <c r="AJ201" s="404"/>
      <c r="AK201" s="404"/>
      <c r="AL201" s="404"/>
      <c r="AM201" s="404"/>
      <c r="AN201" s="404"/>
      <c r="AO201" s="404"/>
      <c r="AP201" s="404"/>
      <c r="AQ201" s="404"/>
      <c r="AR201" s="13"/>
      <c r="AS201" s="19"/>
      <c r="AT201" s="19"/>
      <c r="AU201" s="19"/>
      <c r="AV201" s="19"/>
      <c r="AW201" s="19"/>
      <c r="AX201" s="19"/>
      <c r="AY201" s="19"/>
      <c r="AZ201" s="364"/>
      <c r="BA201" s="364"/>
      <c r="BB201" s="364"/>
      <c r="BC201" s="364"/>
      <c r="BD201" s="364"/>
      <c r="BE201" s="364"/>
      <c r="BF201" s="364"/>
      <c r="BG201" s="364"/>
      <c r="BH201" s="13"/>
      <c r="BK201" s="126"/>
      <c r="BL201" s="126"/>
      <c r="BM201" s="126"/>
      <c r="BN201" s="126"/>
      <c r="BO201" s="126"/>
      <c r="BP201" s="153"/>
      <c r="BQ201" s="126"/>
      <c r="BR201" s="126"/>
      <c r="BS201" s="126"/>
      <c r="BT201" s="126"/>
      <c r="BU201" s="126"/>
      <c r="BV201" s="126"/>
      <c r="BW201" s="126"/>
      <c r="BX201" s="126"/>
      <c r="BY201" s="126"/>
      <c r="BZ201" s="126"/>
      <c r="CA201" s="126"/>
      <c r="CB201" s="126"/>
      <c r="CC201" s="219">
        <f>LOOKUP(A201,'Dropdown-Content (Hidden)'!$F$87:$F$137,'Dropdown-Content (Hidden)'!$N$87:$N$137)</f>
        <v>0</v>
      </c>
      <c r="CD201" s="219">
        <f>LOOKUP(A201,'Dropdown-Content (Hidden)'!$F$87:$F$137,'Dropdown-Content (Hidden)'!$O$87:$O$137)</f>
        <v>0</v>
      </c>
      <c r="CE201" s="219"/>
      <c r="CG201" s="253" t="str">
        <f t="shared" si="40"/>
        <v/>
      </c>
    </row>
    <row r="202" spans="1:85" ht="25.5" customHeight="1" x14ac:dyDescent="0.25">
      <c r="A202" s="45">
        <v>19</v>
      </c>
      <c r="B202" s="374" t="str">
        <f>LOOKUP(A202,'Dropdown-Content (Hidden)'!$F$87:$F$137,'Dropdown-Content (Hidden)'!$B$87:$B$137)</f>
        <v xml:space="preserve">  </v>
      </c>
      <c r="C202" s="374"/>
      <c r="D202" s="374"/>
      <c r="E202" s="374"/>
      <c r="F202" s="374"/>
      <c r="G202" s="374"/>
      <c r="H202" s="374"/>
      <c r="I202" s="374"/>
      <c r="J202" s="374"/>
      <c r="K202" s="374"/>
      <c r="L202" s="374"/>
      <c r="M202" s="374"/>
      <c r="N202" s="374"/>
      <c r="O202" s="374"/>
      <c r="P202" s="374"/>
      <c r="Q202" s="374"/>
      <c r="R202" s="374"/>
      <c r="S202" s="397"/>
      <c r="T202" s="19"/>
      <c r="U202" s="19"/>
      <c r="V202" s="19"/>
      <c r="W202" s="19"/>
      <c r="X202" s="19"/>
      <c r="Y202" s="19"/>
      <c r="Z202" s="19"/>
      <c r="AA202" s="19"/>
      <c r="AB202" s="19"/>
      <c r="AC202" s="19"/>
      <c r="AD202" s="19"/>
      <c r="AE202" s="19"/>
      <c r="AF202" s="19"/>
      <c r="AG202" s="19"/>
      <c r="AH202" s="19"/>
      <c r="AI202" s="19"/>
      <c r="AJ202" s="404"/>
      <c r="AK202" s="404"/>
      <c r="AL202" s="404"/>
      <c r="AM202" s="404"/>
      <c r="AN202" s="404"/>
      <c r="AO202" s="404"/>
      <c r="AP202" s="404"/>
      <c r="AQ202" s="404"/>
      <c r="AR202" s="13"/>
      <c r="AS202" s="19"/>
      <c r="AT202" s="19"/>
      <c r="AU202" s="19"/>
      <c r="AV202" s="19"/>
      <c r="AW202" s="19"/>
      <c r="AX202" s="19"/>
      <c r="AY202" s="19"/>
      <c r="AZ202" s="364"/>
      <c r="BA202" s="364"/>
      <c r="BB202" s="364"/>
      <c r="BC202" s="364"/>
      <c r="BD202" s="364"/>
      <c r="BE202" s="364"/>
      <c r="BF202" s="364"/>
      <c r="BG202" s="364"/>
      <c r="BH202" s="13"/>
      <c r="BK202" s="126"/>
      <c r="BL202" s="126"/>
      <c r="BM202" s="126"/>
      <c r="BN202" s="126"/>
      <c r="BO202" s="126"/>
      <c r="BP202" s="153"/>
      <c r="BQ202" s="126"/>
      <c r="BR202" s="126"/>
      <c r="BS202" s="126"/>
      <c r="BT202" s="126"/>
      <c r="BU202" s="126"/>
      <c r="BV202" s="126"/>
      <c r="BW202" s="126"/>
      <c r="BX202" s="126"/>
      <c r="BY202" s="126"/>
      <c r="BZ202" s="126"/>
      <c r="CA202" s="126"/>
      <c r="CB202" s="126"/>
      <c r="CC202" s="219">
        <f>LOOKUP(A202,'Dropdown-Content (Hidden)'!$F$87:$F$137,'Dropdown-Content (Hidden)'!$N$87:$N$137)</f>
        <v>0</v>
      </c>
      <c r="CD202" s="219">
        <f>LOOKUP(A202,'Dropdown-Content (Hidden)'!$F$87:$F$137,'Dropdown-Content (Hidden)'!$O$87:$O$137)</f>
        <v>0</v>
      </c>
      <c r="CE202" s="219"/>
      <c r="CG202" s="253" t="str">
        <f t="shared" si="40"/>
        <v/>
      </c>
    </row>
    <row r="203" spans="1:85" ht="25.5" customHeight="1" x14ac:dyDescent="0.25">
      <c r="A203" s="45">
        <v>20</v>
      </c>
      <c r="B203" s="374" t="str">
        <f>LOOKUP(A203,'Dropdown-Content (Hidden)'!$F$87:$F$137,'Dropdown-Content (Hidden)'!$B$87:$B$137)</f>
        <v xml:space="preserve">  </v>
      </c>
      <c r="C203" s="374"/>
      <c r="D203" s="374"/>
      <c r="E203" s="374"/>
      <c r="F203" s="374"/>
      <c r="G203" s="374"/>
      <c r="H203" s="374"/>
      <c r="I203" s="374"/>
      <c r="J203" s="374"/>
      <c r="K203" s="374"/>
      <c r="L203" s="374"/>
      <c r="M203" s="374"/>
      <c r="N203" s="374"/>
      <c r="O203" s="374"/>
      <c r="P203" s="374"/>
      <c r="Q203" s="374"/>
      <c r="R203" s="374"/>
      <c r="S203" s="397"/>
      <c r="T203" s="19"/>
      <c r="U203" s="19"/>
      <c r="V203" s="19"/>
      <c r="W203" s="19"/>
      <c r="X203" s="19"/>
      <c r="Y203" s="19"/>
      <c r="Z203" s="19"/>
      <c r="AA203" s="19"/>
      <c r="AB203" s="19"/>
      <c r="AC203" s="19"/>
      <c r="AD203" s="19"/>
      <c r="AE203" s="19"/>
      <c r="AF203" s="19"/>
      <c r="AG203" s="19"/>
      <c r="AH203" s="19"/>
      <c r="AI203" s="19"/>
      <c r="AJ203" s="404"/>
      <c r="AK203" s="404"/>
      <c r="AL203" s="404"/>
      <c r="AM203" s="404"/>
      <c r="AN203" s="404"/>
      <c r="AO203" s="404"/>
      <c r="AP203" s="404"/>
      <c r="AQ203" s="404"/>
      <c r="AR203" s="13"/>
      <c r="AS203" s="19"/>
      <c r="AT203" s="19"/>
      <c r="AU203" s="19"/>
      <c r="AV203" s="19"/>
      <c r="AW203" s="19"/>
      <c r="AX203" s="19"/>
      <c r="AY203" s="19"/>
      <c r="AZ203" s="364"/>
      <c r="BA203" s="364"/>
      <c r="BB203" s="364"/>
      <c r="BC203" s="364"/>
      <c r="BD203" s="364"/>
      <c r="BE203" s="364"/>
      <c r="BF203" s="364"/>
      <c r="BG203" s="364"/>
      <c r="BH203" s="13"/>
      <c r="BK203" s="126"/>
      <c r="BL203" s="126"/>
      <c r="BM203" s="126"/>
      <c r="BN203" s="126"/>
      <c r="BO203" s="126"/>
      <c r="BP203" s="153"/>
      <c r="BQ203" s="126"/>
      <c r="BR203" s="126"/>
      <c r="BS203" s="126"/>
      <c r="BT203" s="126"/>
      <c r="BU203" s="126"/>
      <c r="BV203" s="126"/>
      <c r="BW203" s="126"/>
      <c r="BX203" s="126"/>
      <c r="BY203" s="126"/>
      <c r="BZ203" s="126"/>
      <c r="CA203" s="126"/>
      <c r="CB203" s="126"/>
      <c r="CC203" s="219">
        <f>LOOKUP(A203,'Dropdown-Content (Hidden)'!$F$87:$F$137,'Dropdown-Content (Hidden)'!$N$87:$N$137)</f>
        <v>0</v>
      </c>
      <c r="CD203" s="219">
        <f>LOOKUP(A203,'Dropdown-Content (Hidden)'!$F$87:$F$137,'Dropdown-Content (Hidden)'!$O$87:$O$137)</f>
        <v>0</v>
      </c>
      <c r="CE203" s="219"/>
      <c r="CG203" s="253" t="str">
        <f t="shared" si="40"/>
        <v/>
      </c>
    </row>
    <row r="204" spans="1:85" ht="25.5" customHeight="1" x14ac:dyDescent="0.25">
      <c r="A204" s="45">
        <v>21</v>
      </c>
      <c r="B204" s="374" t="str">
        <f>LOOKUP(A204,'Dropdown-Content (Hidden)'!$F$87:$F$137,'Dropdown-Content (Hidden)'!$B$87:$B$137)</f>
        <v xml:space="preserve">  </v>
      </c>
      <c r="C204" s="374"/>
      <c r="D204" s="374"/>
      <c r="E204" s="374"/>
      <c r="F204" s="374"/>
      <c r="G204" s="374"/>
      <c r="H204" s="374"/>
      <c r="I204" s="374"/>
      <c r="J204" s="374"/>
      <c r="K204" s="374"/>
      <c r="L204" s="374"/>
      <c r="M204" s="374"/>
      <c r="N204" s="374"/>
      <c r="O204" s="374"/>
      <c r="P204" s="374"/>
      <c r="Q204" s="374"/>
      <c r="R204" s="374"/>
      <c r="S204" s="397"/>
      <c r="T204" s="19"/>
      <c r="U204" s="19"/>
      <c r="V204" s="19"/>
      <c r="W204" s="19"/>
      <c r="X204" s="19"/>
      <c r="Y204" s="19"/>
      <c r="Z204" s="19"/>
      <c r="AA204" s="19"/>
      <c r="AB204" s="19"/>
      <c r="AC204" s="19"/>
      <c r="AD204" s="19"/>
      <c r="AE204" s="19"/>
      <c r="AF204" s="19"/>
      <c r="AG204" s="19"/>
      <c r="AH204" s="19"/>
      <c r="AI204" s="19"/>
      <c r="AJ204" s="404"/>
      <c r="AK204" s="404"/>
      <c r="AL204" s="404"/>
      <c r="AM204" s="404"/>
      <c r="AN204" s="404"/>
      <c r="AO204" s="404"/>
      <c r="AP204" s="404"/>
      <c r="AQ204" s="404"/>
      <c r="AR204" s="13"/>
      <c r="AS204" s="19"/>
      <c r="AT204" s="19"/>
      <c r="AU204" s="19"/>
      <c r="AV204" s="19"/>
      <c r="AW204" s="19"/>
      <c r="AX204" s="19"/>
      <c r="AY204" s="19"/>
      <c r="AZ204" s="364"/>
      <c r="BA204" s="364"/>
      <c r="BB204" s="364"/>
      <c r="BC204" s="364"/>
      <c r="BD204" s="364"/>
      <c r="BE204" s="364"/>
      <c r="BF204" s="364"/>
      <c r="BG204" s="364"/>
      <c r="BH204" s="13"/>
      <c r="BK204" s="126"/>
      <c r="BL204" s="126"/>
      <c r="BM204" s="126"/>
      <c r="BN204" s="126"/>
      <c r="BO204" s="126"/>
      <c r="BP204" s="153"/>
      <c r="BQ204" s="126"/>
      <c r="BR204" s="126"/>
      <c r="BS204" s="126"/>
      <c r="BT204" s="126"/>
      <c r="BU204" s="126"/>
      <c r="BV204" s="126"/>
      <c r="BW204" s="126"/>
      <c r="BX204" s="126"/>
      <c r="BY204" s="126"/>
      <c r="BZ204" s="126"/>
      <c r="CA204" s="126"/>
      <c r="CB204" s="126"/>
      <c r="CC204" s="219">
        <f>LOOKUP(A204,'Dropdown-Content (Hidden)'!$F$87:$F$137,'Dropdown-Content (Hidden)'!$N$87:$N$137)</f>
        <v>0</v>
      </c>
      <c r="CD204" s="219">
        <f>LOOKUP(A204,'Dropdown-Content (Hidden)'!$F$87:$F$137,'Dropdown-Content (Hidden)'!$O$87:$O$137)</f>
        <v>0</v>
      </c>
      <c r="CE204" s="219"/>
      <c r="CG204" s="253" t="str">
        <f t="shared" si="40"/>
        <v/>
      </c>
    </row>
    <row r="205" spans="1:85" ht="25.5" customHeight="1" x14ac:dyDescent="0.25">
      <c r="A205" s="45">
        <v>22</v>
      </c>
      <c r="B205" s="374" t="str">
        <f>LOOKUP(A205,'Dropdown-Content (Hidden)'!$F$87:$F$137,'Dropdown-Content (Hidden)'!$B$87:$B$137)</f>
        <v xml:space="preserve">  </v>
      </c>
      <c r="C205" s="374"/>
      <c r="D205" s="374"/>
      <c r="E205" s="374"/>
      <c r="F205" s="374"/>
      <c r="G205" s="374"/>
      <c r="H205" s="374"/>
      <c r="I205" s="374"/>
      <c r="J205" s="374"/>
      <c r="K205" s="374"/>
      <c r="L205" s="374"/>
      <c r="M205" s="374"/>
      <c r="N205" s="374"/>
      <c r="O205" s="374"/>
      <c r="P205" s="374"/>
      <c r="Q205" s="374"/>
      <c r="R205" s="374"/>
      <c r="S205" s="397"/>
      <c r="T205" s="19"/>
      <c r="U205" s="19"/>
      <c r="V205" s="19"/>
      <c r="W205" s="19"/>
      <c r="X205" s="19"/>
      <c r="Y205" s="19"/>
      <c r="Z205" s="19"/>
      <c r="AA205" s="19"/>
      <c r="AB205" s="19"/>
      <c r="AC205" s="19"/>
      <c r="AD205" s="19"/>
      <c r="AE205" s="19"/>
      <c r="AF205" s="19"/>
      <c r="AG205" s="19"/>
      <c r="AH205" s="19"/>
      <c r="AI205" s="19"/>
      <c r="AJ205" s="404"/>
      <c r="AK205" s="404"/>
      <c r="AL205" s="404"/>
      <c r="AM205" s="404"/>
      <c r="AN205" s="404"/>
      <c r="AO205" s="404"/>
      <c r="AP205" s="404"/>
      <c r="AQ205" s="404"/>
      <c r="AR205" s="13"/>
      <c r="AS205" s="19"/>
      <c r="AT205" s="19"/>
      <c r="AU205" s="19"/>
      <c r="AV205" s="19"/>
      <c r="AW205" s="19"/>
      <c r="AX205" s="19"/>
      <c r="AY205" s="19"/>
      <c r="AZ205" s="364"/>
      <c r="BA205" s="364"/>
      <c r="BB205" s="364"/>
      <c r="BC205" s="364"/>
      <c r="BD205" s="364"/>
      <c r="BE205" s="364"/>
      <c r="BF205" s="364"/>
      <c r="BG205" s="364"/>
      <c r="BH205" s="13"/>
      <c r="BK205" s="126"/>
      <c r="BL205" s="126"/>
      <c r="BM205" s="126"/>
      <c r="BN205" s="126"/>
      <c r="BO205" s="126"/>
      <c r="BP205" s="153"/>
      <c r="BQ205" s="126"/>
      <c r="BR205" s="126"/>
      <c r="BS205" s="126"/>
      <c r="BT205" s="126"/>
      <c r="BU205" s="126"/>
      <c r="BV205" s="126"/>
      <c r="BW205" s="126"/>
      <c r="BX205" s="126"/>
      <c r="BY205" s="126"/>
      <c r="BZ205" s="126"/>
      <c r="CA205" s="126"/>
      <c r="CB205" s="126"/>
      <c r="CC205" s="219">
        <f>LOOKUP(A205,'Dropdown-Content (Hidden)'!$F$87:$F$137,'Dropdown-Content (Hidden)'!$N$87:$N$137)</f>
        <v>0</v>
      </c>
      <c r="CD205" s="219">
        <f>LOOKUP(A205,'Dropdown-Content (Hidden)'!$F$87:$F$137,'Dropdown-Content (Hidden)'!$O$87:$O$137)</f>
        <v>0</v>
      </c>
      <c r="CE205" s="219"/>
      <c r="CG205" s="253" t="str">
        <f t="shared" si="40"/>
        <v/>
      </c>
    </row>
    <row r="206" spans="1:85" ht="25.5" customHeight="1" x14ac:dyDescent="0.25">
      <c r="A206" s="45">
        <v>23</v>
      </c>
      <c r="B206" s="374" t="str">
        <f>LOOKUP(A206,'Dropdown-Content (Hidden)'!$F$87:$F$137,'Dropdown-Content (Hidden)'!$B$87:$B$137)</f>
        <v xml:space="preserve">  </v>
      </c>
      <c r="C206" s="374"/>
      <c r="D206" s="374"/>
      <c r="E206" s="374"/>
      <c r="F206" s="374"/>
      <c r="G206" s="374"/>
      <c r="H206" s="374"/>
      <c r="I206" s="374"/>
      <c r="J206" s="374"/>
      <c r="K206" s="374"/>
      <c r="L206" s="374"/>
      <c r="M206" s="374"/>
      <c r="N206" s="374"/>
      <c r="O206" s="374"/>
      <c r="P206" s="374"/>
      <c r="Q206" s="374"/>
      <c r="R206" s="374"/>
      <c r="S206" s="397"/>
      <c r="T206" s="19"/>
      <c r="U206" s="19"/>
      <c r="V206" s="19"/>
      <c r="W206" s="19"/>
      <c r="X206" s="19"/>
      <c r="Y206" s="19"/>
      <c r="Z206" s="19"/>
      <c r="AA206" s="19"/>
      <c r="AB206" s="19"/>
      <c r="AC206" s="19"/>
      <c r="AD206" s="19"/>
      <c r="AE206" s="19"/>
      <c r="AF206" s="19"/>
      <c r="AG206" s="19"/>
      <c r="AH206" s="19"/>
      <c r="AI206" s="19"/>
      <c r="AJ206" s="404"/>
      <c r="AK206" s="404"/>
      <c r="AL206" s="404"/>
      <c r="AM206" s="404"/>
      <c r="AN206" s="404"/>
      <c r="AO206" s="404"/>
      <c r="AP206" s="404"/>
      <c r="AQ206" s="404"/>
      <c r="AR206" s="13"/>
      <c r="AS206" s="19"/>
      <c r="AT206" s="19"/>
      <c r="AU206" s="19"/>
      <c r="AV206" s="19"/>
      <c r="AW206" s="19"/>
      <c r="AX206" s="19"/>
      <c r="AY206" s="19"/>
      <c r="AZ206" s="364"/>
      <c r="BA206" s="364"/>
      <c r="BB206" s="364"/>
      <c r="BC206" s="364"/>
      <c r="BD206" s="364"/>
      <c r="BE206" s="364"/>
      <c r="BF206" s="364"/>
      <c r="BG206" s="364"/>
      <c r="BH206" s="13"/>
      <c r="BK206" s="126"/>
      <c r="BL206" s="126"/>
      <c r="BM206" s="126"/>
      <c r="BN206" s="126"/>
      <c r="BO206" s="126"/>
      <c r="BP206" s="153"/>
      <c r="BQ206" s="126"/>
      <c r="BR206" s="126"/>
      <c r="BS206" s="126"/>
      <c r="BT206" s="126"/>
      <c r="BU206" s="126"/>
      <c r="BV206" s="126"/>
      <c r="BW206" s="126"/>
      <c r="BX206" s="126"/>
      <c r="BY206" s="126"/>
      <c r="BZ206" s="126"/>
      <c r="CA206" s="126"/>
      <c r="CB206" s="126"/>
      <c r="CC206" s="219">
        <f>LOOKUP(A206,'Dropdown-Content (Hidden)'!$F$87:$F$137,'Dropdown-Content (Hidden)'!$N$87:$N$137)</f>
        <v>0</v>
      </c>
      <c r="CD206" s="219">
        <f>LOOKUP(A206,'Dropdown-Content (Hidden)'!$F$87:$F$137,'Dropdown-Content (Hidden)'!$O$87:$O$137)</f>
        <v>0</v>
      </c>
      <c r="CE206" s="219"/>
      <c r="CG206" s="253" t="str">
        <f t="shared" si="40"/>
        <v/>
      </c>
    </row>
    <row r="207" spans="1:85" ht="25.5" customHeight="1" x14ac:dyDescent="0.25">
      <c r="A207" s="45">
        <v>24</v>
      </c>
      <c r="B207" s="374" t="str">
        <f>LOOKUP(A207,'Dropdown-Content (Hidden)'!$F$87:$F$137,'Dropdown-Content (Hidden)'!$B$87:$B$137)</f>
        <v xml:space="preserve">  </v>
      </c>
      <c r="C207" s="374"/>
      <c r="D207" s="374"/>
      <c r="E207" s="374"/>
      <c r="F207" s="374"/>
      <c r="G207" s="374"/>
      <c r="H207" s="374"/>
      <c r="I207" s="374"/>
      <c r="J207" s="374"/>
      <c r="K207" s="374"/>
      <c r="L207" s="374"/>
      <c r="M207" s="374"/>
      <c r="N207" s="374"/>
      <c r="O207" s="374"/>
      <c r="P207" s="374"/>
      <c r="Q207" s="374"/>
      <c r="R207" s="374"/>
      <c r="S207" s="397"/>
      <c r="T207" s="19"/>
      <c r="U207" s="19"/>
      <c r="V207" s="19"/>
      <c r="W207" s="19"/>
      <c r="X207" s="19"/>
      <c r="Y207" s="19"/>
      <c r="Z207" s="19"/>
      <c r="AA207" s="19"/>
      <c r="AB207" s="19"/>
      <c r="AC207" s="19"/>
      <c r="AD207" s="19"/>
      <c r="AE207" s="19"/>
      <c r="AF207" s="19"/>
      <c r="AG207" s="19"/>
      <c r="AH207" s="19"/>
      <c r="AI207" s="19"/>
      <c r="AJ207" s="404"/>
      <c r="AK207" s="404"/>
      <c r="AL207" s="404"/>
      <c r="AM207" s="404"/>
      <c r="AN207" s="404"/>
      <c r="AO207" s="404"/>
      <c r="AP207" s="404"/>
      <c r="AQ207" s="404"/>
      <c r="AR207" s="13"/>
      <c r="AS207" s="19"/>
      <c r="AT207" s="19"/>
      <c r="AU207" s="19"/>
      <c r="AV207" s="19"/>
      <c r="AW207" s="19"/>
      <c r="AX207" s="19"/>
      <c r="AY207" s="19"/>
      <c r="AZ207" s="364"/>
      <c r="BA207" s="364"/>
      <c r="BB207" s="364"/>
      <c r="BC207" s="364"/>
      <c r="BD207" s="364"/>
      <c r="BE207" s="364"/>
      <c r="BF207" s="364"/>
      <c r="BG207" s="364"/>
      <c r="BH207" s="13"/>
      <c r="BK207" s="126"/>
      <c r="BL207" s="126"/>
      <c r="BM207" s="126"/>
      <c r="BN207" s="126"/>
      <c r="BO207" s="126"/>
      <c r="BP207" s="153"/>
      <c r="BQ207" s="126"/>
      <c r="BR207" s="126"/>
      <c r="BS207" s="126"/>
      <c r="BT207" s="126"/>
      <c r="BU207" s="126"/>
      <c r="BV207" s="126"/>
      <c r="BW207" s="126"/>
      <c r="BX207" s="126"/>
      <c r="BY207" s="126"/>
      <c r="BZ207" s="126"/>
      <c r="CA207" s="126"/>
      <c r="CB207" s="126"/>
      <c r="CC207" s="219">
        <f>LOOKUP(A207,'Dropdown-Content (Hidden)'!$F$87:$F$137,'Dropdown-Content (Hidden)'!$N$87:$N$137)</f>
        <v>0</v>
      </c>
      <c r="CD207" s="219">
        <f>LOOKUP(A207,'Dropdown-Content (Hidden)'!$F$87:$F$137,'Dropdown-Content (Hidden)'!$O$87:$O$137)</f>
        <v>0</v>
      </c>
      <c r="CE207" s="219"/>
      <c r="CG207" s="253" t="str">
        <f t="shared" si="40"/>
        <v/>
      </c>
    </row>
    <row r="208" spans="1:85" ht="25.5" customHeight="1" x14ac:dyDescent="0.25">
      <c r="A208" s="45">
        <v>25</v>
      </c>
      <c r="B208" s="374" t="str">
        <f>LOOKUP(A208,'Dropdown-Content (Hidden)'!$F$87:$F$137,'Dropdown-Content (Hidden)'!$B$87:$B$137)</f>
        <v xml:space="preserve">  </v>
      </c>
      <c r="C208" s="374"/>
      <c r="D208" s="374"/>
      <c r="E208" s="374"/>
      <c r="F208" s="374"/>
      <c r="G208" s="374"/>
      <c r="H208" s="374"/>
      <c r="I208" s="374"/>
      <c r="J208" s="374"/>
      <c r="K208" s="374"/>
      <c r="L208" s="374"/>
      <c r="M208" s="374"/>
      <c r="N208" s="374"/>
      <c r="O208" s="374"/>
      <c r="P208" s="374"/>
      <c r="Q208" s="374"/>
      <c r="R208" s="374"/>
      <c r="S208" s="397"/>
      <c r="T208" s="19"/>
      <c r="U208" s="19"/>
      <c r="V208" s="19"/>
      <c r="W208" s="19"/>
      <c r="X208" s="19"/>
      <c r="Y208" s="19"/>
      <c r="Z208" s="19"/>
      <c r="AA208" s="19"/>
      <c r="AB208" s="19"/>
      <c r="AC208" s="19"/>
      <c r="AD208" s="19"/>
      <c r="AE208" s="19"/>
      <c r="AF208" s="19"/>
      <c r="AG208" s="19"/>
      <c r="AH208" s="19"/>
      <c r="AI208" s="19"/>
      <c r="AJ208" s="404"/>
      <c r="AK208" s="404"/>
      <c r="AL208" s="404"/>
      <c r="AM208" s="404"/>
      <c r="AN208" s="404"/>
      <c r="AO208" s="404"/>
      <c r="AP208" s="404"/>
      <c r="AQ208" s="404"/>
      <c r="AR208" s="13"/>
      <c r="AS208" s="19"/>
      <c r="AT208" s="19"/>
      <c r="AU208" s="19"/>
      <c r="AV208" s="19"/>
      <c r="AW208" s="19"/>
      <c r="AX208" s="19"/>
      <c r="AY208" s="19"/>
      <c r="AZ208" s="364"/>
      <c r="BA208" s="364"/>
      <c r="BB208" s="364"/>
      <c r="BC208" s="364"/>
      <c r="BD208" s="364"/>
      <c r="BE208" s="364"/>
      <c r="BF208" s="364"/>
      <c r="BG208" s="364"/>
      <c r="BH208" s="13"/>
      <c r="BK208" s="126"/>
      <c r="BL208" s="126"/>
      <c r="BM208" s="126"/>
      <c r="BN208" s="126"/>
      <c r="BO208" s="126"/>
      <c r="BP208" s="153"/>
      <c r="BQ208" s="126"/>
      <c r="BR208" s="126"/>
      <c r="BS208" s="126"/>
      <c r="BT208" s="126"/>
      <c r="BU208" s="126"/>
      <c r="BV208" s="126"/>
      <c r="BW208" s="126"/>
      <c r="BX208" s="126"/>
      <c r="BY208" s="126"/>
      <c r="BZ208" s="126"/>
      <c r="CA208" s="126"/>
      <c r="CB208" s="126"/>
      <c r="CC208" s="219">
        <f>LOOKUP(A208,'Dropdown-Content (Hidden)'!$F$87:$F$137,'Dropdown-Content (Hidden)'!$N$87:$N$137)</f>
        <v>0</v>
      </c>
      <c r="CD208" s="219">
        <f>LOOKUP(A208,'Dropdown-Content (Hidden)'!$F$87:$F$137,'Dropdown-Content (Hidden)'!$O$87:$O$137)</f>
        <v>0</v>
      </c>
      <c r="CE208" s="219"/>
      <c r="CG208" s="253" t="str">
        <f t="shared" si="40"/>
        <v/>
      </c>
    </row>
    <row r="209" spans="1:85" ht="25.5" hidden="1" customHeight="1" x14ac:dyDescent="0.25">
      <c r="A209" s="45">
        <v>26</v>
      </c>
      <c r="B209" s="374" t="str">
        <f>LOOKUP(A209,'Dropdown-Content (Hidden)'!$F$87:$F$137,'Dropdown-Content (Hidden)'!$B$87:$B$137)</f>
        <v xml:space="preserve">  </v>
      </c>
      <c r="C209" s="374"/>
      <c r="D209" s="374"/>
      <c r="E209" s="374"/>
      <c r="F209" s="374"/>
      <c r="G209" s="374"/>
      <c r="H209" s="374"/>
      <c r="I209" s="374"/>
      <c r="J209" s="374"/>
      <c r="K209" s="374"/>
      <c r="L209" s="374"/>
      <c r="M209" s="374"/>
      <c r="N209" s="374"/>
      <c r="O209" s="374"/>
      <c r="P209" s="374"/>
      <c r="Q209" s="374"/>
      <c r="R209" s="374"/>
      <c r="S209" s="397"/>
      <c r="T209" s="19"/>
      <c r="U209" s="19"/>
      <c r="V209" s="19"/>
      <c r="W209" s="19"/>
      <c r="X209" s="19"/>
      <c r="Y209" s="19"/>
      <c r="Z209" s="19"/>
      <c r="AA209" s="19"/>
      <c r="AB209" s="19"/>
      <c r="AC209" s="19"/>
      <c r="AD209" s="19"/>
      <c r="AE209" s="19"/>
      <c r="AF209" s="19"/>
      <c r="AG209" s="19"/>
      <c r="AH209" s="19"/>
      <c r="AI209" s="19"/>
      <c r="AJ209" s="364"/>
      <c r="AK209" s="364"/>
      <c r="AL209" s="364"/>
      <c r="AM209" s="364"/>
      <c r="AN209" s="364"/>
      <c r="AO209" s="364"/>
      <c r="AP209" s="364"/>
      <c r="AQ209" s="364"/>
      <c r="AR209" s="13"/>
      <c r="AS209" s="19"/>
      <c r="AT209" s="19"/>
      <c r="AU209" s="19"/>
      <c r="AV209" s="19"/>
      <c r="AW209" s="19"/>
      <c r="AX209" s="19"/>
      <c r="AY209" s="19"/>
      <c r="AZ209" s="364"/>
      <c r="BA209" s="364"/>
      <c r="BB209" s="364"/>
      <c r="BC209" s="364"/>
      <c r="BD209" s="364"/>
      <c r="BE209" s="364"/>
      <c r="BF209" s="364"/>
      <c r="BG209" s="364"/>
      <c r="BH209" s="13"/>
      <c r="BK209" s="126"/>
      <c r="BL209" s="126"/>
      <c r="BM209" s="126"/>
      <c r="BN209" s="126"/>
      <c r="BO209" s="126"/>
      <c r="BP209" s="153"/>
      <c r="BQ209" s="126"/>
      <c r="BR209" s="126"/>
      <c r="BS209" s="126"/>
      <c r="BT209" s="126"/>
      <c r="BU209" s="126"/>
      <c r="BV209" s="126"/>
      <c r="BW209" s="126"/>
      <c r="BX209" s="126"/>
      <c r="BY209" s="126"/>
      <c r="BZ209" s="126"/>
      <c r="CA209" s="126"/>
      <c r="CB209" s="126"/>
      <c r="CC209" s="219">
        <f>LOOKUP(A209,'Dropdown-Content (Hidden)'!$F$87:$F$137,'Dropdown-Content (Hidden)'!$N$87:$N$137)</f>
        <v>0</v>
      </c>
      <c r="CD209" s="219">
        <f>LOOKUP(A209,'Dropdown-Content (Hidden)'!$F$87:$F$137,'Dropdown-Content (Hidden)'!$O$87:$O$137)</f>
        <v>0</v>
      </c>
      <c r="CE209" s="219"/>
      <c r="CG209" s="253" t="str">
        <f t="shared" si="40"/>
        <v/>
      </c>
    </row>
    <row r="210" spans="1:85" ht="23.25" hidden="1" customHeight="1" x14ac:dyDescent="0.25">
      <c r="A210" s="45">
        <v>27</v>
      </c>
      <c r="B210" s="374" t="str">
        <f>LOOKUP(A210,'Dropdown-Content (Hidden)'!$F$87:$F$137,'Dropdown-Content (Hidden)'!$B$87:$B$137)</f>
        <v xml:space="preserve">  </v>
      </c>
      <c r="C210" s="374"/>
      <c r="D210" s="374"/>
      <c r="E210" s="374"/>
      <c r="F210" s="374"/>
      <c r="G210" s="374"/>
      <c r="H210" s="374"/>
      <c r="I210" s="374"/>
      <c r="J210" s="374"/>
      <c r="K210" s="374"/>
      <c r="L210" s="374"/>
      <c r="M210" s="374"/>
      <c r="N210" s="374"/>
      <c r="O210" s="374"/>
      <c r="P210" s="374"/>
      <c r="Q210" s="374"/>
      <c r="R210" s="374"/>
      <c r="S210" s="397"/>
      <c r="T210" s="19"/>
      <c r="U210" s="19"/>
      <c r="V210" s="19"/>
      <c r="W210" s="19"/>
      <c r="X210" s="19"/>
      <c r="Y210" s="19"/>
      <c r="Z210" s="19"/>
      <c r="AA210" s="19"/>
      <c r="AB210" s="19"/>
      <c r="AC210" s="19"/>
      <c r="AD210" s="19"/>
      <c r="AE210" s="19"/>
      <c r="AF210" s="19"/>
      <c r="AG210" s="19"/>
      <c r="AH210" s="19"/>
      <c r="AI210" s="19"/>
      <c r="AJ210" s="364"/>
      <c r="AK210" s="364"/>
      <c r="AL210" s="364"/>
      <c r="AM210" s="364"/>
      <c r="AN210" s="364"/>
      <c r="AO210" s="364"/>
      <c r="AP210" s="364"/>
      <c r="AQ210" s="364"/>
      <c r="AR210" s="13"/>
      <c r="AS210" s="19"/>
      <c r="AT210" s="19"/>
      <c r="AU210" s="19"/>
      <c r="AV210" s="19"/>
      <c r="AW210" s="19"/>
      <c r="AX210" s="19"/>
      <c r="AY210" s="19"/>
      <c r="AZ210" s="364"/>
      <c r="BA210" s="364"/>
      <c r="BB210" s="364"/>
      <c r="BC210" s="364"/>
      <c r="BD210" s="364"/>
      <c r="BE210" s="364"/>
      <c r="BF210" s="364"/>
      <c r="BG210" s="364"/>
      <c r="BH210" s="13"/>
      <c r="BK210" s="126"/>
      <c r="BL210" s="126"/>
      <c r="BM210" s="126"/>
      <c r="BN210" s="126"/>
      <c r="BO210" s="126"/>
      <c r="BP210" s="153"/>
      <c r="BQ210" s="126"/>
      <c r="BR210" s="126"/>
      <c r="BS210" s="126"/>
      <c r="BT210" s="126"/>
      <c r="BU210" s="126"/>
      <c r="BV210" s="126"/>
      <c r="BW210" s="126"/>
      <c r="BX210" s="126"/>
      <c r="BY210" s="126"/>
      <c r="BZ210" s="126"/>
      <c r="CA210" s="126"/>
      <c r="CB210" s="126"/>
      <c r="CC210" s="219">
        <f>LOOKUP(A210,'Dropdown-Content (Hidden)'!$F$87:$F$137,'Dropdown-Content (Hidden)'!$N$87:$N$137)</f>
        <v>0</v>
      </c>
      <c r="CD210" s="219">
        <f>LOOKUP(A210,'Dropdown-Content (Hidden)'!$F$87:$F$137,'Dropdown-Content (Hidden)'!$O$87:$O$137)</f>
        <v>0</v>
      </c>
      <c r="CE210" s="219"/>
      <c r="CG210" s="253" t="str">
        <f t="shared" si="40"/>
        <v/>
      </c>
    </row>
    <row r="211" spans="1:85" ht="23.25" hidden="1" customHeight="1" x14ac:dyDescent="0.25">
      <c r="A211" s="45">
        <v>28</v>
      </c>
      <c r="B211" s="374" t="str">
        <f>LOOKUP(A211,'Dropdown-Content (Hidden)'!$F$87:$F$137,'Dropdown-Content (Hidden)'!$B$87:$B$137)</f>
        <v xml:space="preserve">  </v>
      </c>
      <c r="C211" s="374"/>
      <c r="D211" s="374"/>
      <c r="E211" s="374"/>
      <c r="F211" s="374"/>
      <c r="G211" s="374"/>
      <c r="H211" s="374"/>
      <c r="I211" s="374"/>
      <c r="J211" s="374"/>
      <c r="K211" s="374"/>
      <c r="L211" s="374"/>
      <c r="M211" s="374"/>
      <c r="N211" s="374"/>
      <c r="O211" s="374"/>
      <c r="P211" s="374"/>
      <c r="Q211" s="374"/>
      <c r="R211" s="374"/>
      <c r="S211" s="397"/>
      <c r="T211" s="19"/>
      <c r="U211" s="19"/>
      <c r="V211" s="19"/>
      <c r="W211" s="19"/>
      <c r="X211" s="19"/>
      <c r="Y211" s="19"/>
      <c r="Z211" s="19"/>
      <c r="AA211" s="19"/>
      <c r="AB211" s="19"/>
      <c r="AC211" s="19"/>
      <c r="AD211" s="19"/>
      <c r="AE211" s="19"/>
      <c r="AF211" s="19"/>
      <c r="AG211" s="19"/>
      <c r="AH211" s="19"/>
      <c r="AI211" s="19"/>
      <c r="AJ211" s="364"/>
      <c r="AK211" s="364"/>
      <c r="AL211" s="364"/>
      <c r="AM211" s="364"/>
      <c r="AN211" s="364"/>
      <c r="AO211" s="364"/>
      <c r="AP211" s="364"/>
      <c r="AQ211" s="364"/>
      <c r="AR211" s="13"/>
      <c r="AS211" s="19"/>
      <c r="AT211" s="19"/>
      <c r="AU211" s="19"/>
      <c r="AV211" s="19"/>
      <c r="AW211" s="19"/>
      <c r="AX211" s="19"/>
      <c r="AY211" s="19"/>
      <c r="AZ211" s="364"/>
      <c r="BA211" s="364"/>
      <c r="BB211" s="364"/>
      <c r="BC211" s="364"/>
      <c r="BD211" s="364"/>
      <c r="BE211" s="364"/>
      <c r="BF211" s="364"/>
      <c r="BG211" s="364"/>
      <c r="BH211" s="13"/>
      <c r="BK211" s="126"/>
      <c r="BL211" s="126"/>
      <c r="BM211" s="126"/>
      <c r="BN211" s="126"/>
      <c r="BO211" s="126"/>
      <c r="BP211" s="153"/>
      <c r="BQ211" s="126"/>
      <c r="BR211" s="126"/>
      <c r="BS211" s="126"/>
      <c r="BT211" s="126"/>
      <c r="BU211" s="126"/>
      <c r="BV211" s="126"/>
      <c r="BW211" s="126"/>
      <c r="BX211" s="126"/>
      <c r="BY211" s="126"/>
      <c r="BZ211" s="126"/>
      <c r="CA211" s="126"/>
      <c r="CB211" s="126"/>
      <c r="CC211" s="219">
        <f>LOOKUP(A211,'Dropdown-Content (Hidden)'!$F$87:$F$137,'Dropdown-Content (Hidden)'!$N$87:$N$137)</f>
        <v>0</v>
      </c>
      <c r="CD211" s="219">
        <f>LOOKUP(A211,'Dropdown-Content (Hidden)'!$F$87:$F$137,'Dropdown-Content (Hidden)'!$O$87:$O$137)</f>
        <v>0</v>
      </c>
      <c r="CE211" s="219"/>
      <c r="CG211" s="253" t="str">
        <f t="shared" si="40"/>
        <v/>
      </c>
    </row>
    <row r="212" spans="1:85" ht="23.25" hidden="1" customHeight="1" x14ac:dyDescent="0.25">
      <c r="A212" s="45">
        <v>29</v>
      </c>
      <c r="B212" s="374" t="str">
        <f>LOOKUP(A212,'Dropdown-Content (Hidden)'!$F$87:$F$137,'Dropdown-Content (Hidden)'!$B$87:$B$137)</f>
        <v xml:space="preserve">  </v>
      </c>
      <c r="C212" s="374"/>
      <c r="D212" s="374"/>
      <c r="E212" s="374"/>
      <c r="F212" s="374"/>
      <c r="G212" s="374"/>
      <c r="H212" s="374"/>
      <c r="I212" s="374"/>
      <c r="J212" s="374"/>
      <c r="K212" s="374"/>
      <c r="L212" s="374"/>
      <c r="M212" s="374"/>
      <c r="N212" s="374"/>
      <c r="O212" s="374"/>
      <c r="P212" s="374"/>
      <c r="Q212" s="374"/>
      <c r="R212" s="374"/>
      <c r="S212" s="397"/>
      <c r="T212" s="19"/>
      <c r="U212" s="19"/>
      <c r="V212" s="19"/>
      <c r="W212" s="19"/>
      <c r="X212" s="19"/>
      <c r="Y212" s="19"/>
      <c r="Z212" s="19"/>
      <c r="AA212" s="19"/>
      <c r="AB212" s="19"/>
      <c r="AC212" s="19"/>
      <c r="AD212" s="19"/>
      <c r="AE212" s="19"/>
      <c r="AF212" s="19"/>
      <c r="AG212" s="19"/>
      <c r="AH212" s="19"/>
      <c r="AI212" s="19"/>
      <c r="AJ212" s="364"/>
      <c r="AK212" s="364"/>
      <c r="AL212" s="364"/>
      <c r="AM212" s="364"/>
      <c r="AN212" s="364"/>
      <c r="AO212" s="364"/>
      <c r="AP212" s="364"/>
      <c r="AQ212" s="364"/>
      <c r="AR212" s="13"/>
      <c r="AS212" s="19"/>
      <c r="AT212" s="19"/>
      <c r="AU212" s="19"/>
      <c r="AV212" s="19"/>
      <c r="AW212" s="19"/>
      <c r="AX212" s="19"/>
      <c r="AY212" s="19"/>
      <c r="AZ212" s="364"/>
      <c r="BA212" s="364"/>
      <c r="BB212" s="364"/>
      <c r="BC212" s="364"/>
      <c r="BD212" s="364"/>
      <c r="BE212" s="364"/>
      <c r="BF212" s="364"/>
      <c r="BG212" s="364"/>
      <c r="BH212" s="13"/>
      <c r="BK212" s="126"/>
      <c r="BL212" s="126"/>
      <c r="BM212" s="126"/>
      <c r="BN212" s="126"/>
      <c r="BO212" s="126"/>
      <c r="BP212" s="153"/>
      <c r="BQ212" s="126"/>
      <c r="BR212" s="126"/>
      <c r="BS212" s="126"/>
      <c r="BT212" s="126"/>
      <c r="BU212" s="126"/>
      <c r="BV212" s="126"/>
      <c r="BW212" s="126"/>
      <c r="BX212" s="126"/>
      <c r="BY212" s="126"/>
      <c r="BZ212" s="126"/>
      <c r="CA212" s="126"/>
      <c r="CB212" s="126"/>
      <c r="CC212" s="219">
        <f>LOOKUP(A212,'Dropdown-Content (Hidden)'!$F$87:$F$137,'Dropdown-Content (Hidden)'!$N$87:$N$137)</f>
        <v>0</v>
      </c>
      <c r="CD212" s="219">
        <f>LOOKUP(A212,'Dropdown-Content (Hidden)'!$F$87:$F$137,'Dropdown-Content (Hidden)'!$O$87:$O$137)</f>
        <v>0</v>
      </c>
      <c r="CE212" s="219"/>
      <c r="CG212" s="253" t="str">
        <f t="shared" si="40"/>
        <v/>
      </c>
    </row>
    <row r="213" spans="1:85" ht="23.25" hidden="1" customHeight="1" x14ac:dyDescent="0.25">
      <c r="A213" s="45">
        <v>30</v>
      </c>
      <c r="B213" s="374" t="str">
        <f>LOOKUP(A213,'Dropdown-Content (Hidden)'!$F$87:$F$137,'Dropdown-Content (Hidden)'!$B$87:$B$137)</f>
        <v xml:space="preserve">  </v>
      </c>
      <c r="C213" s="374"/>
      <c r="D213" s="374"/>
      <c r="E213" s="374"/>
      <c r="F213" s="374"/>
      <c r="G213" s="374"/>
      <c r="H213" s="374"/>
      <c r="I213" s="374"/>
      <c r="J213" s="374"/>
      <c r="K213" s="374"/>
      <c r="L213" s="374"/>
      <c r="M213" s="374"/>
      <c r="N213" s="374"/>
      <c r="O213" s="374"/>
      <c r="P213" s="374"/>
      <c r="Q213" s="374"/>
      <c r="R213" s="374"/>
      <c r="S213" s="397"/>
      <c r="T213" s="19"/>
      <c r="U213" s="19"/>
      <c r="V213" s="19"/>
      <c r="W213" s="19"/>
      <c r="X213" s="19"/>
      <c r="Y213" s="19"/>
      <c r="Z213" s="19"/>
      <c r="AA213" s="19"/>
      <c r="AB213" s="19"/>
      <c r="AC213" s="19"/>
      <c r="AD213" s="19"/>
      <c r="AE213" s="19"/>
      <c r="AF213" s="19"/>
      <c r="AG213" s="19"/>
      <c r="AH213" s="19"/>
      <c r="AI213" s="19"/>
      <c r="AJ213" s="364"/>
      <c r="AK213" s="364"/>
      <c r="AL213" s="364"/>
      <c r="AM213" s="364"/>
      <c r="AN213" s="364"/>
      <c r="AO213" s="364"/>
      <c r="AP213" s="364"/>
      <c r="AQ213" s="364"/>
      <c r="AR213" s="13"/>
      <c r="AS213" s="19"/>
      <c r="AT213" s="19"/>
      <c r="AU213" s="19"/>
      <c r="AV213" s="19"/>
      <c r="AW213" s="19"/>
      <c r="AX213" s="19"/>
      <c r="AY213" s="19"/>
      <c r="AZ213" s="364"/>
      <c r="BA213" s="364"/>
      <c r="BB213" s="364"/>
      <c r="BC213" s="364"/>
      <c r="BD213" s="364"/>
      <c r="BE213" s="364"/>
      <c r="BF213" s="364"/>
      <c r="BG213" s="364"/>
      <c r="BH213" s="13"/>
      <c r="BK213" s="126"/>
      <c r="BL213" s="126"/>
      <c r="BM213" s="126"/>
      <c r="BN213" s="126"/>
      <c r="BO213" s="126"/>
      <c r="BP213" s="153"/>
      <c r="BQ213" s="126"/>
      <c r="BR213" s="126"/>
      <c r="BS213" s="126"/>
      <c r="BT213" s="126"/>
      <c r="BU213" s="126"/>
      <c r="BV213" s="126"/>
      <c r="BW213" s="126"/>
      <c r="BX213" s="126"/>
      <c r="BY213" s="126"/>
      <c r="BZ213" s="126"/>
      <c r="CA213" s="126"/>
      <c r="CB213" s="126"/>
      <c r="CC213" s="219">
        <f>LOOKUP(A213,'Dropdown-Content (Hidden)'!$F$87:$F$137,'Dropdown-Content (Hidden)'!$N$87:$N$137)</f>
        <v>0</v>
      </c>
      <c r="CD213" s="219">
        <f>LOOKUP(A213,'Dropdown-Content (Hidden)'!$F$87:$F$137,'Dropdown-Content (Hidden)'!$O$87:$O$137)</f>
        <v>0</v>
      </c>
      <c r="CE213" s="219"/>
      <c r="CG213" s="253" t="str">
        <f t="shared" si="40"/>
        <v/>
      </c>
    </row>
    <row r="214" spans="1:85" ht="23.25" hidden="1" customHeight="1" x14ac:dyDescent="0.25">
      <c r="A214" s="45">
        <v>31</v>
      </c>
      <c r="B214" s="374" t="str">
        <f>LOOKUP(A214,'Dropdown-Content (Hidden)'!$F$87:$F$137,'Dropdown-Content (Hidden)'!$B$87:$B$137)</f>
        <v xml:space="preserve">  </v>
      </c>
      <c r="C214" s="374"/>
      <c r="D214" s="374"/>
      <c r="E214" s="374"/>
      <c r="F214" s="374"/>
      <c r="G214" s="374"/>
      <c r="H214" s="374"/>
      <c r="I214" s="374"/>
      <c r="J214" s="374"/>
      <c r="K214" s="374"/>
      <c r="L214" s="374"/>
      <c r="M214" s="374"/>
      <c r="N214" s="374"/>
      <c r="O214" s="374"/>
      <c r="P214" s="374"/>
      <c r="Q214" s="374"/>
      <c r="R214" s="374"/>
      <c r="S214" s="397"/>
      <c r="T214" s="19"/>
      <c r="U214" s="19"/>
      <c r="V214" s="19"/>
      <c r="W214" s="19"/>
      <c r="X214" s="19"/>
      <c r="Y214" s="19"/>
      <c r="Z214" s="19"/>
      <c r="AA214" s="19"/>
      <c r="AB214" s="19"/>
      <c r="AC214" s="19"/>
      <c r="AD214" s="19"/>
      <c r="AE214" s="19"/>
      <c r="AF214" s="19"/>
      <c r="AG214" s="19"/>
      <c r="AH214" s="19"/>
      <c r="AI214" s="19"/>
      <c r="AJ214" s="364"/>
      <c r="AK214" s="364"/>
      <c r="AL214" s="364"/>
      <c r="AM214" s="364"/>
      <c r="AN214" s="364"/>
      <c r="AO214" s="364"/>
      <c r="AP214" s="364"/>
      <c r="AQ214" s="364"/>
      <c r="AR214" s="13"/>
      <c r="AS214" s="19"/>
      <c r="AT214" s="19"/>
      <c r="AU214" s="19"/>
      <c r="AV214" s="19"/>
      <c r="AW214" s="19"/>
      <c r="AX214" s="19"/>
      <c r="AY214" s="19"/>
      <c r="AZ214" s="364"/>
      <c r="BA214" s="364"/>
      <c r="BB214" s="364"/>
      <c r="BC214" s="364"/>
      <c r="BD214" s="364"/>
      <c r="BE214" s="364"/>
      <c r="BF214" s="364"/>
      <c r="BG214" s="364"/>
      <c r="BH214" s="13"/>
      <c r="BK214" s="126"/>
      <c r="BL214" s="126"/>
      <c r="BM214" s="126"/>
      <c r="BN214" s="126"/>
      <c r="BO214" s="126"/>
      <c r="BP214" s="153"/>
      <c r="BQ214" s="126"/>
      <c r="BR214" s="126"/>
      <c r="BS214" s="126"/>
      <c r="BT214" s="126"/>
      <c r="BU214" s="126"/>
      <c r="BV214" s="126"/>
      <c r="BW214" s="126"/>
      <c r="BX214" s="126"/>
      <c r="BY214" s="126"/>
      <c r="BZ214" s="126"/>
      <c r="CA214" s="126"/>
      <c r="CB214" s="126"/>
      <c r="CC214" s="219">
        <f>LOOKUP(A214,'Dropdown-Content (Hidden)'!$F$87:$F$137,'Dropdown-Content (Hidden)'!$N$87:$N$137)</f>
        <v>0</v>
      </c>
      <c r="CD214" s="219">
        <f>LOOKUP(A214,'Dropdown-Content (Hidden)'!$F$87:$F$137,'Dropdown-Content (Hidden)'!$O$87:$O$137)</f>
        <v>0</v>
      </c>
      <c r="CE214" s="219"/>
      <c r="CG214" s="253" t="str">
        <f t="shared" si="40"/>
        <v/>
      </c>
    </row>
    <row r="215" spans="1:85" ht="23.25" hidden="1" customHeight="1" x14ac:dyDescent="0.25">
      <c r="A215" s="45">
        <v>32</v>
      </c>
      <c r="B215" s="374" t="str">
        <f>LOOKUP(A215,'Dropdown-Content (Hidden)'!$F$87:$F$137,'Dropdown-Content (Hidden)'!$B$87:$B$137)</f>
        <v xml:space="preserve">  </v>
      </c>
      <c r="C215" s="374"/>
      <c r="D215" s="374"/>
      <c r="E215" s="374"/>
      <c r="F215" s="374"/>
      <c r="G215" s="374"/>
      <c r="H215" s="374"/>
      <c r="I215" s="374"/>
      <c r="J215" s="374"/>
      <c r="K215" s="374"/>
      <c r="L215" s="374"/>
      <c r="M215" s="374"/>
      <c r="N215" s="374"/>
      <c r="O215" s="374"/>
      <c r="P215" s="374"/>
      <c r="Q215" s="374"/>
      <c r="R215" s="374"/>
      <c r="S215" s="397"/>
      <c r="T215" s="19"/>
      <c r="U215" s="19"/>
      <c r="V215" s="19"/>
      <c r="W215" s="19"/>
      <c r="X215" s="19"/>
      <c r="Y215" s="19"/>
      <c r="Z215" s="19"/>
      <c r="AA215" s="19"/>
      <c r="AB215" s="19"/>
      <c r="AC215" s="19"/>
      <c r="AD215" s="19"/>
      <c r="AE215" s="19"/>
      <c r="AF215" s="19"/>
      <c r="AG215" s="19"/>
      <c r="AH215" s="19"/>
      <c r="AI215" s="19"/>
      <c r="AJ215" s="364"/>
      <c r="AK215" s="364"/>
      <c r="AL215" s="364"/>
      <c r="AM215" s="364"/>
      <c r="AN215" s="364"/>
      <c r="AO215" s="364"/>
      <c r="AP215" s="364"/>
      <c r="AQ215" s="364"/>
      <c r="AR215" s="13"/>
      <c r="AS215" s="19"/>
      <c r="AT215" s="19"/>
      <c r="AU215" s="19"/>
      <c r="AV215" s="19"/>
      <c r="AW215" s="19"/>
      <c r="AX215" s="19"/>
      <c r="AY215" s="19"/>
      <c r="AZ215" s="364"/>
      <c r="BA215" s="364"/>
      <c r="BB215" s="364"/>
      <c r="BC215" s="364"/>
      <c r="BD215" s="364"/>
      <c r="BE215" s="364"/>
      <c r="BF215" s="364"/>
      <c r="BG215" s="364"/>
      <c r="BH215" s="13"/>
      <c r="BK215" s="126"/>
      <c r="BL215" s="126"/>
      <c r="BM215" s="126"/>
      <c r="BN215" s="126"/>
      <c r="BO215" s="126"/>
      <c r="BP215" s="153"/>
      <c r="BQ215" s="126"/>
      <c r="BR215" s="126"/>
      <c r="BS215" s="126"/>
      <c r="BT215" s="126"/>
      <c r="BU215" s="126"/>
      <c r="BV215" s="126"/>
      <c r="BW215" s="126"/>
      <c r="BX215" s="126"/>
      <c r="BY215" s="126"/>
      <c r="BZ215" s="126"/>
      <c r="CA215" s="126"/>
      <c r="CB215" s="126"/>
      <c r="CC215" s="219">
        <f>LOOKUP(A215,'Dropdown-Content (Hidden)'!$F$87:$F$137,'Dropdown-Content (Hidden)'!$N$87:$N$137)</f>
        <v>0</v>
      </c>
      <c r="CD215" s="219">
        <f>LOOKUP(A215,'Dropdown-Content (Hidden)'!$F$87:$F$137,'Dropdown-Content (Hidden)'!$O$87:$O$137)</f>
        <v>0</v>
      </c>
      <c r="CE215" s="219"/>
      <c r="CG215" s="253" t="str">
        <f t="shared" si="40"/>
        <v/>
      </c>
    </row>
    <row r="216" spans="1:85" ht="23.25" hidden="1" customHeight="1" x14ac:dyDescent="0.25">
      <c r="A216" s="45">
        <v>33</v>
      </c>
      <c r="B216" s="374" t="str">
        <f>LOOKUP(A216,'Dropdown-Content (Hidden)'!$F$87:$F$137,'Dropdown-Content (Hidden)'!$B$87:$B$137)</f>
        <v xml:space="preserve">  </v>
      </c>
      <c r="C216" s="374"/>
      <c r="D216" s="374"/>
      <c r="E216" s="374"/>
      <c r="F216" s="374"/>
      <c r="G216" s="374"/>
      <c r="H216" s="374"/>
      <c r="I216" s="374"/>
      <c r="J216" s="374"/>
      <c r="K216" s="374"/>
      <c r="L216" s="374"/>
      <c r="M216" s="374"/>
      <c r="N216" s="374"/>
      <c r="O216" s="374"/>
      <c r="P216" s="374"/>
      <c r="Q216" s="374"/>
      <c r="R216" s="374"/>
      <c r="S216" s="397"/>
      <c r="T216" s="19"/>
      <c r="U216" s="19"/>
      <c r="V216" s="19"/>
      <c r="W216" s="19"/>
      <c r="X216" s="19"/>
      <c r="Y216" s="19"/>
      <c r="Z216" s="19"/>
      <c r="AA216" s="19"/>
      <c r="AB216" s="19"/>
      <c r="AC216" s="19"/>
      <c r="AD216" s="19"/>
      <c r="AE216" s="19"/>
      <c r="AF216" s="19"/>
      <c r="AG216" s="19"/>
      <c r="AH216" s="19"/>
      <c r="AI216" s="19"/>
      <c r="AJ216" s="364"/>
      <c r="AK216" s="364"/>
      <c r="AL216" s="364"/>
      <c r="AM216" s="364"/>
      <c r="AN216" s="364"/>
      <c r="AO216" s="364"/>
      <c r="AP216" s="364"/>
      <c r="AQ216" s="364"/>
      <c r="AR216" s="13"/>
      <c r="AS216" s="19"/>
      <c r="AT216" s="19"/>
      <c r="AU216" s="19"/>
      <c r="AV216" s="19"/>
      <c r="AW216" s="19"/>
      <c r="AX216" s="19"/>
      <c r="AY216" s="19"/>
      <c r="AZ216" s="364"/>
      <c r="BA216" s="364"/>
      <c r="BB216" s="364"/>
      <c r="BC216" s="364"/>
      <c r="BD216" s="364"/>
      <c r="BE216" s="364"/>
      <c r="BF216" s="364"/>
      <c r="BG216" s="364"/>
      <c r="BH216" s="13"/>
      <c r="BK216" s="126"/>
      <c r="BL216" s="126"/>
      <c r="BM216" s="126"/>
      <c r="BN216" s="126"/>
      <c r="BO216" s="126"/>
      <c r="BP216" s="153"/>
      <c r="BQ216" s="126"/>
      <c r="BR216" s="126"/>
      <c r="BS216" s="126"/>
      <c r="BT216" s="126"/>
      <c r="BU216" s="126"/>
      <c r="BV216" s="126"/>
      <c r="BW216" s="126"/>
      <c r="BX216" s="126"/>
      <c r="BY216" s="126"/>
      <c r="BZ216" s="126"/>
      <c r="CA216" s="126"/>
      <c r="CB216" s="126"/>
      <c r="CC216" s="219">
        <f>LOOKUP(A216,'Dropdown-Content (Hidden)'!$F$87:$F$137,'Dropdown-Content (Hidden)'!$N$87:$N$137)</f>
        <v>0</v>
      </c>
      <c r="CD216" s="219">
        <f>LOOKUP(A216,'Dropdown-Content (Hidden)'!$F$87:$F$137,'Dropdown-Content (Hidden)'!$O$87:$O$137)</f>
        <v>0</v>
      </c>
      <c r="CE216" s="219"/>
      <c r="CG216" s="253" t="str">
        <f t="shared" si="40"/>
        <v/>
      </c>
    </row>
    <row r="217" spans="1:85" ht="23.25" hidden="1" customHeight="1" x14ac:dyDescent="0.25">
      <c r="A217" s="45">
        <v>34</v>
      </c>
      <c r="B217" s="374" t="str">
        <f>LOOKUP(A217,'Dropdown-Content (Hidden)'!$F$87:$F$137,'Dropdown-Content (Hidden)'!$B$87:$B$137)</f>
        <v xml:space="preserve">  </v>
      </c>
      <c r="C217" s="374"/>
      <c r="D217" s="374"/>
      <c r="E217" s="374"/>
      <c r="F217" s="374"/>
      <c r="G217" s="374"/>
      <c r="H217" s="374"/>
      <c r="I217" s="374"/>
      <c r="J217" s="374"/>
      <c r="K217" s="374"/>
      <c r="L217" s="374"/>
      <c r="M217" s="374"/>
      <c r="N217" s="374"/>
      <c r="O217" s="374"/>
      <c r="P217" s="374"/>
      <c r="Q217" s="374"/>
      <c r="R217" s="374"/>
      <c r="S217" s="397"/>
      <c r="T217" s="19"/>
      <c r="U217" s="19"/>
      <c r="V217" s="19"/>
      <c r="W217" s="19"/>
      <c r="X217" s="19"/>
      <c r="Y217" s="19"/>
      <c r="Z217" s="19"/>
      <c r="AA217" s="19"/>
      <c r="AB217" s="19"/>
      <c r="AC217" s="19"/>
      <c r="AD217" s="19"/>
      <c r="AE217" s="19"/>
      <c r="AF217" s="19"/>
      <c r="AG217" s="19"/>
      <c r="AH217" s="19"/>
      <c r="AI217" s="19"/>
      <c r="AJ217" s="364"/>
      <c r="AK217" s="364"/>
      <c r="AL217" s="364"/>
      <c r="AM217" s="364"/>
      <c r="AN217" s="364"/>
      <c r="AO217" s="364"/>
      <c r="AP217" s="364"/>
      <c r="AQ217" s="364"/>
      <c r="AR217" s="13"/>
      <c r="AS217" s="19"/>
      <c r="AT217" s="19"/>
      <c r="AU217" s="19"/>
      <c r="AV217" s="19"/>
      <c r="AW217" s="19"/>
      <c r="AX217" s="19"/>
      <c r="AY217" s="19"/>
      <c r="AZ217" s="364"/>
      <c r="BA217" s="364"/>
      <c r="BB217" s="364"/>
      <c r="BC217" s="364"/>
      <c r="BD217" s="364"/>
      <c r="BE217" s="364"/>
      <c r="BF217" s="364"/>
      <c r="BG217" s="364"/>
      <c r="BH217" s="13"/>
      <c r="BK217" s="126"/>
      <c r="BL217" s="126"/>
      <c r="BM217" s="126"/>
      <c r="BN217" s="126"/>
      <c r="BO217" s="126"/>
      <c r="BP217" s="153"/>
      <c r="BQ217" s="126"/>
      <c r="BR217" s="126"/>
      <c r="BS217" s="126"/>
      <c r="BT217" s="126"/>
      <c r="BU217" s="126"/>
      <c r="BV217" s="126"/>
      <c r="BW217" s="126"/>
      <c r="BX217" s="126"/>
      <c r="BY217" s="126"/>
      <c r="BZ217" s="126"/>
      <c r="CA217" s="126"/>
      <c r="CB217" s="126"/>
      <c r="CC217" s="219">
        <f>LOOKUP(A217,'Dropdown-Content (Hidden)'!$F$87:$F$137,'Dropdown-Content (Hidden)'!$N$87:$N$137)</f>
        <v>0</v>
      </c>
      <c r="CD217" s="219">
        <f>LOOKUP(A217,'Dropdown-Content (Hidden)'!$F$87:$F$137,'Dropdown-Content (Hidden)'!$O$87:$O$137)</f>
        <v>0</v>
      </c>
      <c r="CE217" s="219"/>
      <c r="CG217" s="253" t="str">
        <f t="shared" si="40"/>
        <v/>
      </c>
    </row>
    <row r="218" spans="1:85" ht="23.25" hidden="1" customHeight="1" x14ac:dyDescent="0.25">
      <c r="A218" s="45">
        <v>35</v>
      </c>
      <c r="B218" s="374" t="str">
        <f>LOOKUP(A218,'Dropdown-Content (Hidden)'!$F$87:$F$137,'Dropdown-Content (Hidden)'!$B$87:$B$137)</f>
        <v xml:space="preserve">  </v>
      </c>
      <c r="C218" s="374"/>
      <c r="D218" s="374"/>
      <c r="E218" s="374"/>
      <c r="F218" s="374"/>
      <c r="G218" s="374"/>
      <c r="H218" s="374"/>
      <c r="I218" s="374"/>
      <c r="J218" s="374"/>
      <c r="K218" s="374"/>
      <c r="L218" s="374"/>
      <c r="M218" s="374"/>
      <c r="N218" s="374"/>
      <c r="O218" s="374"/>
      <c r="P218" s="374"/>
      <c r="Q218" s="374"/>
      <c r="R218" s="374"/>
      <c r="S218" s="397"/>
      <c r="T218" s="19"/>
      <c r="U218" s="19"/>
      <c r="V218" s="19"/>
      <c r="W218" s="19"/>
      <c r="X218" s="19"/>
      <c r="Y218" s="19"/>
      <c r="Z218" s="19"/>
      <c r="AA218" s="19"/>
      <c r="AB218" s="19"/>
      <c r="AC218" s="19"/>
      <c r="AD218" s="19"/>
      <c r="AE218" s="19"/>
      <c r="AF218" s="19"/>
      <c r="AG218" s="19"/>
      <c r="AH218" s="19"/>
      <c r="AI218" s="19"/>
      <c r="AJ218" s="364"/>
      <c r="AK218" s="364"/>
      <c r="AL218" s="364"/>
      <c r="AM218" s="364"/>
      <c r="AN218" s="364"/>
      <c r="AO218" s="364"/>
      <c r="AP218" s="364"/>
      <c r="AQ218" s="364"/>
      <c r="AR218" s="13"/>
      <c r="AS218" s="19"/>
      <c r="AT218" s="19"/>
      <c r="AU218" s="19"/>
      <c r="AV218" s="19"/>
      <c r="AW218" s="19"/>
      <c r="AX218" s="19"/>
      <c r="AY218" s="19"/>
      <c r="AZ218" s="364"/>
      <c r="BA218" s="364"/>
      <c r="BB218" s="364"/>
      <c r="BC218" s="364"/>
      <c r="BD218" s="364"/>
      <c r="BE218" s="364"/>
      <c r="BF218" s="364"/>
      <c r="BG218" s="364"/>
      <c r="BH218" s="13"/>
      <c r="BK218" s="126"/>
      <c r="BL218" s="126"/>
      <c r="BM218" s="126"/>
      <c r="BN218" s="126"/>
      <c r="BO218" s="126"/>
      <c r="BP218" s="153"/>
      <c r="BQ218" s="126"/>
      <c r="BR218" s="126"/>
      <c r="BS218" s="126"/>
      <c r="BT218" s="126"/>
      <c r="BU218" s="126"/>
      <c r="BV218" s="126"/>
      <c r="BW218" s="126"/>
      <c r="BX218" s="126"/>
      <c r="BY218" s="126"/>
      <c r="BZ218" s="126"/>
      <c r="CA218" s="126"/>
      <c r="CB218" s="126"/>
      <c r="CC218" s="219">
        <f>LOOKUP(A218,'Dropdown-Content (Hidden)'!$F$87:$F$137,'Dropdown-Content (Hidden)'!$N$87:$N$137)</f>
        <v>0</v>
      </c>
      <c r="CD218" s="219">
        <f>LOOKUP(A218,'Dropdown-Content (Hidden)'!$F$87:$F$137,'Dropdown-Content (Hidden)'!$O$87:$O$137)</f>
        <v>0</v>
      </c>
      <c r="CE218" s="219"/>
      <c r="CG218" s="253" t="str">
        <f t="shared" si="40"/>
        <v/>
      </c>
    </row>
    <row r="219" spans="1:85" ht="23.25" hidden="1" customHeight="1" x14ac:dyDescent="0.25">
      <c r="A219" s="45">
        <v>36</v>
      </c>
      <c r="B219" s="374" t="str">
        <f>LOOKUP(A219,'Dropdown-Content (Hidden)'!$F$87:$F$137,'Dropdown-Content (Hidden)'!$B$87:$B$137)</f>
        <v xml:space="preserve">  </v>
      </c>
      <c r="C219" s="374"/>
      <c r="D219" s="374"/>
      <c r="E219" s="374"/>
      <c r="F219" s="374"/>
      <c r="G219" s="374"/>
      <c r="H219" s="374"/>
      <c r="I219" s="374"/>
      <c r="J219" s="374"/>
      <c r="K219" s="374"/>
      <c r="L219" s="374"/>
      <c r="M219" s="374"/>
      <c r="N219" s="374"/>
      <c r="O219" s="374"/>
      <c r="P219" s="374"/>
      <c r="Q219" s="374"/>
      <c r="R219" s="374"/>
      <c r="S219" s="397"/>
      <c r="T219" s="19"/>
      <c r="U219" s="19"/>
      <c r="V219" s="19"/>
      <c r="W219" s="19"/>
      <c r="X219" s="19"/>
      <c r="Y219" s="19"/>
      <c r="Z219" s="19"/>
      <c r="AA219" s="19"/>
      <c r="AB219" s="19"/>
      <c r="AC219" s="19"/>
      <c r="AD219" s="19"/>
      <c r="AE219" s="19"/>
      <c r="AF219" s="19"/>
      <c r="AG219" s="19"/>
      <c r="AH219" s="19"/>
      <c r="AI219" s="19"/>
      <c r="AJ219" s="364"/>
      <c r="AK219" s="364"/>
      <c r="AL219" s="364"/>
      <c r="AM219" s="364"/>
      <c r="AN219" s="364"/>
      <c r="AO219" s="364"/>
      <c r="AP219" s="364"/>
      <c r="AQ219" s="364"/>
      <c r="AR219" s="13"/>
      <c r="AS219" s="19"/>
      <c r="AT219" s="19"/>
      <c r="AU219" s="19"/>
      <c r="AV219" s="19"/>
      <c r="AW219" s="19"/>
      <c r="AX219" s="19"/>
      <c r="AY219" s="19"/>
      <c r="AZ219" s="364"/>
      <c r="BA219" s="364"/>
      <c r="BB219" s="364"/>
      <c r="BC219" s="364"/>
      <c r="BD219" s="364"/>
      <c r="BE219" s="364"/>
      <c r="BF219" s="364"/>
      <c r="BG219" s="364"/>
      <c r="BH219" s="13"/>
      <c r="BK219" s="126"/>
      <c r="BL219" s="126"/>
      <c r="BM219" s="126"/>
      <c r="BN219" s="126"/>
      <c r="BO219" s="126"/>
      <c r="BP219" s="153"/>
      <c r="BQ219" s="126"/>
      <c r="BR219" s="126"/>
      <c r="BS219" s="126"/>
      <c r="BT219" s="126"/>
      <c r="BU219" s="126"/>
      <c r="BV219" s="126"/>
      <c r="BW219" s="126"/>
      <c r="BX219" s="126"/>
      <c r="BY219" s="126"/>
      <c r="BZ219" s="126"/>
      <c r="CA219" s="126"/>
      <c r="CB219" s="126"/>
      <c r="CC219" s="219">
        <f>LOOKUP(A219,'Dropdown-Content (Hidden)'!$F$87:$F$137,'Dropdown-Content (Hidden)'!$N$87:$N$137)</f>
        <v>0</v>
      </c>
      <c r="CD219" s="219">
        <f>LOOKUP(A219,'Dropdown-Content (Hidden)'!$F$87:$F$137,'Dropdown-Content (Hidden)'!$O$87:$O$137)</f>
        <v>0</v>
      </c>
      <c r="CE219" s="219"/>
      <c r="CG219" s="253" t="str">
        <f t="shared" si="40"/>
        <v/>
      </c>
    </row>
    <row r="220" spans="1:85" ht="23.25" hidden="1" customHeight="1" x14ac:dyDescent="0.25">
      <c r="A220" s="45">
        <v>37</v>
      </c>
      <c r="B220" s="374" t="str">
        <f>LOOKUP(A220,'Dropdown-Content (Hidden)'!$F$87:$F$137,'Dropdown-Content (Hidden)'!$B$87:$B$137)</f>
        <v xml:space="preserve">  </v>
      </c>
      <c r="C220" s="374"/>
      <c r="D220" s="374"/>
      <c r="E220" s="374"/>
      <c r="F220" s="374"/>
      <c r="G220" s="374"/>
      <c r="H220" s="374"/>
      <c r="I220" s="374"/>
      <c r="J220" s="374"/>
      <c r="K220" s="374"/>
      <c r="L220" s="374"/>
      <c r="M220" s="374"/>
      <c r="N220" s="374"/>
      <c r="O220" s="374"/>
      <c r="P220" s="374"/>
      <c r="Q220" s="374"/>
      <c r="R220" s="374"/>
      <c r="S220" s="397"/>
      <c r="T220" s="19"/>
      <c r="U220" s="19"/>
      <c r="V220" s="19"/>
      <c r="W220" s="19"/>
      <c r="X220" s="19"/>
      <c r="Y220" s="19"/>
      <c r="Z220" s="19"/>
      <c r="AA220" s="19"/>
      <c r="AB220" s="19"/>
      <c r="AC220" s="19"/>
      <c r="AD220" s="19"/>
      <c r="AE220" s="19"/>
      <c r="AF220" s="19"/>
      <c r="AG220" s="19"/>
      <c r="AH220" s="19"/>
      <c r="AI220" s="19"/>
      <c r="AJ220" s="364"/>
      <c r="AK220" s="364"/>
      <c r="AL220" s="364"/>
      <c r="AM220" s="364"/>
      <c r="AN220" s="364"/>
      <c r="AO220" s="364"/>
      <c r="AP220" s="364"/>
      <c r="AQ220" s="364"/>
      <c r="AR220" s="13"/>
      <c r="AS220" s="19"/>
      <c r="AT220" s="19"/>
      <c r="AU220" s="19"/>
      <c r="AV220" s="19"/>
      <c r="AW220" s="19"/>
      <c r="AX220" s="19"/>
      <c r="AY220" s="19"/>
      <c r="AZ220" s="364"/>
      <c r="BA220" s="364"/>
      <c r="BB220" s="364"/>
      <c r="BC220" s="364"/>
      <c r="BD220" s="364"/>
      <c r="BE220" s="364"/>
      <c r="BF220" s="364"/>
      <c r="BG220" s="364"/>
      <c r="BH220" s="13"/>
      <c r="BK220" s="126"/>
      <c r="BL220" s="126"/>
      <c r="BM220" s="126"/>
      <c r="BN220" s="126"/>
      <c r="BO220" s="126"/>
      <c r="BP220" s="153"/>
      <c r="BQ220" s="126"/>
      <c r="BR220" s="126"/>
      <c r="BS220" s="126"/>
      <c r="BT220" s="126"/>
      <c r="BU220" s="126"/>
      <c r="BV220" s="126"/>
      <c r="BW220" s="126"/>
      <c r="BX220" s="126"/>
      <c r="BY220" s="126"/>
      <c r="BZ220" s="126"/>
      <c r="CA220" s="126"/>
      <c r="CB220" s="126"/>
      <c r="CC220" s="219">
        <f>LOOKUP(A220,'Dropdown-Content (Hidden)'!$F$87:$F$137,'Dropdown-Content (Hidden)'!$N$87:$N$137)</f>
        <v>0</v>
      </c>
      <c r="CD220" s="219">
        <f>LOOKUP(A220,'Dropdown-Content (Hidden)'!$F$87:$F$137,'Dropdown-Content (Hidden)'!$O$87:$O$137)</f>
        <v>0</v>
      </c>
      <c r="CE220" s="219"/>
      <c r="CG220" s="253" t="str">
        <f t="shared" si="40"/>
        <v/>
      </c>
    </row>
    <row r="221" spans="1:85" ht="23.25" hidden="1" customHeight="1" x14ac:dyDescent="0.25">
      <c r="A221" s="45">
        <v>38</v>
      </c>
      <c r="B221" s="374" t="str">
        <f>LOOKUP(A221,'Dropdown-Content (Hidden)'!$F$87:$F$137,'Dropdown-Content (Hidden)'!$B$87:$B$137)</f>
        <v xml:space="preserve">  </v>
      </c>
      <c r="C221" s="374"/>
      <c r="D221" s="374"/>
      <c r="E221" s="374"/>
      <c r="F221" s="374"/>
      <c r="G221" s="374"/>
      <c r="H221" s="374"/>
      <c r="I221" s="374"/>
      <c r="J221" s="374"/>
      <c r="K221" s="374"/>
      <c r="L221" s="374"/>
      <c r="M221" s="374"/>
      <c r="N221" s="374"/>
      <c r="O221" s="374"/>
      <c r="P221" s="374"/>
      <c r="Q221" s="374"/>
      <c r="R221" s="374"/>
      <c r="S221" s="397"/>
      <c r="T221" s="19"/>
      <c r="U221" s="19"/>
      <c r="V221" s="19"/>
      <c r="W221" s="19"/>
      <c r="X221" s="19"/>
      <c r="Y221" s="19"/>
      <c r="Z221" s="19"/>
      <c r="AA221" s="19"/>
      <c r="AB221" s="19"/>
      <c r="AC221" s="19"/>
      <c r="AD221" s="19"/>
      <c r="AE221" s="19"/>
      <c r="AF221" s="19"/>
      <c r="AG221" s="19"/>
      <c r="AH221" s="19"/>
      <c r="AI221" s="19"/>
      <c r="AJ221" s="364"/>
      <c r="AK221" s="364"/>
      <c r="AL221" s="364"/>
      <c r="AM221" s="364"/>
      <c r="AN221" s="364"/>
      <c r="AO221" s="364"/>
      <c r="AP221" s="364"/>
      <c r="AQ221" s="364"/>
      <c r="AR221" s="13"/>
      <c r="AS221" s="19"/>
      <c r="AT221" s="19"/>
      <c r="AU221" s="19"/>
      <c r="AV221" s="19"/>
      <c r="AW221" s="19"/>
      <c r="AX221" s="19"/>
      <c r="AY221" s="19"/>
      <c r="AZ221" s="364"/>
      <c r="BA221" s="364"/>
      <c r="BB221" s="364"/>
      <c r="BC221" s="364"/>
      <c r="BD221" s="364"/>
      <c r="BE221" s="364"/>
      <c r="BF221" s="364"/>
      <c r="BG221" s="364"/>
      <c r="BH221" s="13"/>
      <c r="BK221" s="126"/>
      <c r="BL221" s="126"/>
      <c r="BM221" s="126"/>
      <c r="BN221" s="126"/>
      <c r="BO221" s="126"/>
      <c r="BP221" s="153"/>
      <c r="BQ221" s="126"/>
      <c r="BR221" s="126"/>
      <c r="BS221" s="126"/>
      <c r="BT221" s="126"/>
      <c r="BU221" s="126"/>
      <c r="BV221" s="126"/>
      <c r="BW221" s="126"/>
      <c r="BX221" s="126"/>
      <c r="BY221" s="126"/>
      <c r="BZ221" s="126"/>
      <c r="CA221" s="126"/>
      <c r="CB221" s="126"/>
      <c r="CC221" s="219">
        <f>LOOKUP(A221,'Dropdown-Content (Hidden)'!$F$87:$F$137,'Dropdown-Content (Hidden)'!$N$87:$N$137)</f>
        <v>0</v>
      </c>
      <c r="CD221" s="219">
        <f>LOOKUP(A221,'Dropdown-Content (Hidden)'!$F$87:$F$137,'Dropdown-Content (Hidden)'!$O$87:$O$137)</f>
        <v>0</v>
      </c>
      <c r="CE221" s="219"/>
      <c r="CG221" s="253" t="str">
        <f t="shared" si="40"/>
        <v/>
      </c>
    </row>
    <row r="222" spans="1:85" ht="23.25" hidden="1" customHeight="1" x14ac:dyDescent="0.25">
      <c r="A222" s="45">
        <v>39</v>
      </c>
      <c r="B222" s="374" t="str">
        <f>LOOKUP(A222,'Dropdown-Content (Hidden)'!$F$87:$F$137,'Dropdown-Content (Hidden)'!$B$87:$B$137)</f>
        <v xml:space="preserve">  </v>
      </c>
      <c r="C222" s="374"/>
      <c r="D222" s="374"/>
      <c r="E222" s="374"/>
      <c r="F222" s="374"/>
      <c r="G222" s="374"/>
      <c r="H222" s="374"/>
      <c r="I222" s="374"/>
      <c r="J222" s="374"/>
      <c r="K222" s="374"/>
      <c r="L222" s="374"/>
      <c r="M222" s="374"/>
      <c r="N222" s="374"/>
      <c r="O222" s="374"/>
      <c r="P222" s="374"/>
      <c r="Q222" s="374"/>
      <c r="R222" s="374"/>
      <c r="S222" s="397"/>
      <c r="T222" s="19"/>
      <c r="U222" s="19"/>
      <c r="V222" s="19"/>
      <c r="W222" s="19"/>
      <c r="X222" s="19"/>
      <c r="Y222" s="19"/>
      <c r="Z222" s="19"/>
      <c r="AA222" s="19"/>
      <c r="AB222" s="19"/>
      <c r="AC222" s="19"/>
      <c r="AD222" s="19"/>
      <c r="AE222" s="19"/>
      <c r="AF222" s="19"/>
      <c r="AG222" s="19"/>
      <c r="AH222" s="19"/>
      <c r="AI222" s="19"/>
      <c r="AJ222" s="364"/>
      <c r="AK222" s="364"/>
      <c r="AL222" s="364"/>
      <c r="AM222" s="364"/>
      <c r="AN222" s="364"/>
      <c r="AO222" s="364"/>
      <c r="AP222" s="364"/>
      <c r="AQ222" s="364"/>
      <c r="AR222" s="13"/>
      <c r="AS222" s="19"/>
      <c r="AT222" s="19"/>
      <c r="AU222" s="19"/>
      <c r="AV222" s="19"/>
      <c r="AW222" s="19"/>
      <c r="AX222" s="19"/>
      <c r="AY222" s="19"/>
      <c r="AZ222" s="364"/>
      <c r="BA222" s="364"/>
      <c r="BB222" s="364"/>
      <c r="BC222" s="364"/>
      <c r="BD222" s="364"/>
      <c r="BE222" s="364"/>
      <c r="BF222" s="364"/>
      <c r="BG222" s="364"/>
      <c r="BH222" s="13"/>
      <c r="BK222" s="126"/>
      <c r="BL222" s="126"/>
      <c r="BM222" s="126"/>
      <c r="BN222" s="126"/>
      <c r="BO222" s="126"/>
      <c r="BP222" s="153"/>
      <c r="BQ222" s="126"/>
      <c r="BR222" s="126"/>
      <c r="BS222" s="126"/>
      <c r="BT222" s="126"/>
      <c r="BU222" s="126"/>
      <c r="BV222" s="126"/>
      <c r="BW222" s="126"/>
      <c r="BX222" s="126"/>
      <c r="BY222" s="126"/>
      <c r="BZ222" s="126"/>
      <c r="CA222" s="126"/>
      <c r="CB222" s="126"/>
      <c r="CC222" s="219">
        <f>LOOKUP(A222,'Dropdown-Content (Hidden)'!$F$87:$F$137,'Dropdown-Content (Hidden)'!$N$87:$N$137)</f>
        <v>0</v>
      </c>
      <c r="CD222" s="219">
        <f>LOOKUP(A222,'Dropdown-Content (Hidden)'!$F$87:$F$137,'Dropdown-Content (Hidden)'!$O$87:$O$137)</f>
        <v>0</v>
      </c>
      <c r="CE222" s="219"/>
      <c r="CG222" s="253" t="str">
        <f t="shared" si="40"/>
        <v/>
      </c>
    </row>
    <row r="223" spans="1:85" ht="23.25" hidden="1" customHeight="1" x14ac:dyDescent="0.25">
      <c r="A223" s="45">
        <v>40</v>
      </c>
      <c r="B223" s="374" t="str">
        <f>LOOKUP(A223,'Dropdown-Content (Hidden)'!$F$87:$F$137,'Dropdown-Content (Hidden)'!$B$87:$B$137)</f>
        <v xml:space="preserve">  </v>
      </c>
      <c r="C223" s="374"/>
      <c r="D223" s="374"/>
      <c r="E223" s="374"/>
      <c r="F223" s="374"/>
      <c r="G223" s="374"/>
      <c r="H223" s="374"/>
      <c r="I223" s="374"/>
      <c r="J223" s="374"/>
      <c r="K223" s="374"/>
      <c r="L223" s="374"/>
      <c r="M223" s="374"/>
      <c r="N223" s="374"/>
      <c r="O223" s="374"/>
      <c r="P223" s="374"/>
      <c r="Q223" s="374"/>
      <c r="R223" s="374"/>
      <c r="S223" s="397"/>
      <c r="T223" s="19"/>
      <c r="U223" s="19"/>
      <c r="V223" s="19"/>
      <c r="W223" s="19"/>
      <c r="X223" s="19"/>
      <c r="Y223" s="19"/>
      <c r="Z223" s="19"/>
      <c r="AA223" s="19"/>
      <c r="AB223" s="19"/>
      <c r="AC223" s="19"/>
      <c r="AD223" s="19"/>
      <c r="AE223" s="19"/>
      <c r="AF223" s="19"/>
      <c r="AG223" s="19"/>
      <c r="AH223" s="19"/>
      <c r="AI223" s="19"/>
      <c r="AJ223" s="364"/>
      <c r="AK223" s="364"/>
      <c r="AL223" s="364"/>
      <c r="AM223" s="364"/>
      <c r="AN223" s="364"/>
      <c r="AO223" s="364"/>
      <c r="AP223" s="364"/>
      <c r="AQ223" s="364"/>
      <c r="AR223" s="13"/>
      <c r="AS223" s="19"/>
      <c r="AT223" s="19"/>
      <c r="AU223" s="19"/>
      <c r="AV223" s="19"/>
      <c r="AW223" s="19"/>
      <c r="AX223" s="19"/>
      <c r="AY223" s="19"/>
      <c r="AZ223" s="364"/>
      <c r="BA223" s="364"/>
      <c r="BB223" s="364"/>
      <c r="BC223" s="364"/>
      <c r="BD223" s="364"/>
      <c r="BE223" s="364"/>
      <c r="BF223" s="364"/>
      <c r="BG223" s="364"/>
      <c r="BH223" s="13"/>
      <c r="BK223" s="126"/>
      <c r="BL223" s="126"/>
      <c r="BM223" s="126"/>
      <c r="BN223" s="126"/>
      <c r="BO223" s="126"/>
      <c r="BP223" s="153"/>
      <c r="BQ223" s="126"/>
      <c r="BR223" s="126"/>
      <c r="BS223" s="126"/>
      <c r="BT223" s="126"/>
      <c r="BU223" s="126"/>
      <c r="BV223" s="126"/>
      <c r="BW223" s="126"/>
      <c r="BX223" s="126"/>
      <c r="BY223" s="126"/>
      <c r="BZ223" s="126"/>
      <c r="CA223" s="126"/>
      <c r="CB223" s="126"/>
      <c r="CC223" s="219">
        <f>LOOKUP(A223,'Dropdown-Content (Hidden)'!$F$87:$F$137,'Dropdown-Content (Hidden)'!$N$87:$N$137)</f>
        <v>0</v>
      </c>
      <c r="CD223" s="219">
        <f>LOOKUP(A223,'Dropdown-Content (Hidden)'!$F$87:$F$137,'Dropdown-Content (Hidden)'!$O$87:$O$137)</f>
        <v>0</v>
      </c>
      <c r="CE223" s="219"/>
      <c r="CG223" s="253" t="str">
        <f t="shared" si="40"/>
        <v/>
      </c>
    </row>
    <row r="224" spans="1:85" ht="23.25" hidden="1" customHeight="1" x14ac:dyDescent="0.25">
      <c r="A224" s="45">
        <v>41</v>
      </c>
      <c r="B224" s="374" t="str">
        <f>LOOKUP(A224,'Dropdown-Content (Hidden)'!$F$87:$F$137,'Dropdown-Content (Hidden)'!$B$87:$B$137)</f>
        <v xml:space="preserve">  </v>
      </c>
      <c r="C224" s="374"/>
      <c r="D224" s="374"/>
      <c r="E224" s="374"/>
      <c r="F224" s="374"/>
      <c r="G224" s="374"/>
      <c r="H224" s="374"/>
      <c r="I224" s="374"/>
      <c r="J224" s="374"/>
      <c r="K224" s="374"/>
      <c r="L224" s="374"/>
      <c r="M224" s="374"/>
      <c r="N224" s="374"/>
      <c r="O224" s="374"/>
      <c r="P224" s="374"/>
      <c r="Q224" s="374"/>
      <c r="R224" s="374"/>
      <c r="S224" s="397"/>
      <c r="T224" s="19"/>
      <c r="U224" s="19"/>
      <c r="V224" s="19"/>
      <c r="W224" s="19"/>
      <c r="X224" s="19"/>
      <c r="Y224" s="19"/>
      <c r="Z224" s="19"/>
      <c r="AA224" s="19"/>
      <c r="AB224" s="19"/>
      <c r="AC224" s="19"/>
      <c r="AD224" s="19"/>
      <c r="AE224" s="19"/>
      <c r="AF224" s="19"/>
      <c r="AG224" s="19"/>
      <c r="AH224" s="19"/>
      <c r="AI224" s="19"/>
      <c r="AJ224" s="364"/>
      <c r="AK224" s="364"/>
      <c r="AL224" s="364"/>
      <c r="AM224" s="364"/>
      <c r="AN224" s="364"/>
      <c r="AO224" s="364"/>
      <c r="AP224" s="364"/>
      <c r="AQ224" s="364"/>
      <c r="AR224" s="13"/>
      <c r="AS224" s="19"/>
      <c r="AT224" s="19"/>
      <c r="AU224" s="19"/>
      <c r="AV224" s="19"/>
      <c r="AW224" s="19"/>
      <c r="AX224" s="19"/>
      <c r="AY224" s="19"/>
      <c r="AZ224" s="364"/>
      <c r="BA224" s="364"/>
      <c r="BB224" s="364"/>
      <c r="BC224" s="364"/>
      <c r="BD224" s="364"/>
      <c r="BE224" s="364"/>
      <c r="BF224" s="364"/>
      <c r="BG224" s="364"/>
      <c r="BH224" s="13"/>
      <c r="BK224" s="126"/>
      <c r="BL224" s="126"/>
      <c r="BM224" s="126"/>
      <c r="BN224" s="126"/>
      <c r="BO224" s="126"/>
      <c r="BP224" s="153"/>
      <c r="BQ224" s="126"/>
      <c r="BR224" s="126"/>
      <c r="BS224" s="126"/>
      <c r="BT224" s="126"/>
      <c r="BU224" s="126"/>
      <c r="BV224" s="126"/>
      <c r="BW224" s="126"/>
      <c r="BX224" s="126"/>
      <c r="BY224" s="126"/>
      <c r="BZ224" s="126"/>
      <c r="CA224" s="126"/>
      <c r="CB224" s="126"/>
      <c r="CC224" s="219">
        <f>LOOKUP(A224,'Dropdown-Content (Hidden)'!$F$87:$F$137,'Dropdown-Content (Hidden)'!$N$87:$N$137)</f>
        <v>0</v>
      </c>
      <c r="CD224" s="219">
        <f>LOOKUP(A224,'Dropdown-Content (Hidden)'!$F$87:$F$137,'Dropdown-Content (Hidden)'!$O$87:$O$137)</f>
        <v>0</v>
      </c>
      <c r="CE224" s="219"/>
      <c r="CG224" s="253" t="str">
        <f t="shared" si="40"/>
        <v/>
      </c>
    </row>
    <row r="225" spans="1:85" ht="23.25" hidden="1" customHeight="1" x14ac:dyDescent="0.25">
      <c r="A225" s="45">
        <v>42</v>
      </c>
      <c r="B225" s="374" t="str">
        <f>LOOKUP(A225,'Dropdown-Content (Hidden)'!$F$87:$F$137,'Dropdown-Content (Hidden)'!$B$87:$B$137)</f>
        <v xml:space="preserve">  </v>
      </c>
      <c r="C225" s="374"/>
      <c r="D225" s="374"/>
      <c r="E225" s="374"/>
      <c r="F225" s="374"/>
      <c r="G225" s="374"/>
      <c r="H225" s="374"/>
      <c r="I225" s="374"/>
      <c r="J225" s="374"/>
      <c r="K225" s="374"/>
      <c r="L225" s="374"/>
      <c r="M225" s="374"/>
      <c r="N225" s="374"/>
      <c r="O225" s="374"/>
      <c r="P225" s="374"/>
      <c r="Q225" s="374"/>
      <c r="R225" s="374"/>
      <c r="S225" s="397"/>
      <c r="T225" s="19"/>
      <c r="U225" s="19"/>
      <c r="V225" s="19"/>
      <c r="W225" s="19"/>
      <c r="X225" s="19"/>
      <c r="Y225" s="19"/>
      <c r="Z225" s="19"/>
      <c r="AA225" s="19"/>
      <c r="AB225" s="19"/>
      <c r="AC225" s="19"/>
      <c r="AD225" s="19"/>
      <c r="AE225" s="19"/>
      <c r="AF225" s="19"/>
      <c r="AG225" s="19"/>
      <c r="AH225" s="19"/>
      <c r="AI225" s="19"/>
      <c r="AJ225" s="364"/>
      <c r="AK225" s="364"/>
      <c r="AL225" s="364"/>
      <c r="AM225" s="364"/>
      <c r="AN225" s="364"/>
      <c r="AO225" s="364"/>
      <c r="AP225" s="364"/>
      <c r="AQ225" s="364"/>
      <c r="AR225" s="13"/>
      <c r="AS225" s="19"/>
      <c r="AT225" s="19"/>
      <c r="AU225" s="19"/>
      <c r="AV225" s="19"/>
      <c r="AW225" s="19"/>
      <c r="AX225" s="19"/>
      <c r="AY225" s="19"/>
      <c r="AZ225" s="364"/>
      <c r="BA225" s="364"/>
      <c r="BB225" s="364"/>
      <c r="BC225" s="364"/>
      <c r="BD225" s="364"/>
      <c r="BE225" s="364"/>
      <c r="BF225" s="364"/>
      <c r="BG225" s="364"/>
      <c r="BH225" s="13"/>
      <c r="BK225" s="126"/>
      <c r="BL225" s="126"/>
      <c r="BM225" s="126"/>
      <c r="BN225" s="126"/>
      <c r="BO225" s="126"/>
      <c r="BP225" s="153"/>
      <c r="BQ225" s="126"/>
      <c r="BR225" s="126"/>
      <c r="BS225" s="126"/>
      <c r="BT225" s="126"/>
      <c r="BU225" s="126"/>
      <c r="BV225" s="126"/>
      <c r="BW225" s="126"/>
      <c r="BX225" s="126"/>
      <c r="BY225" s="126"/>
      <c r="BZ225" s="126"/>
      <c r="CA225" s="126"/>
      <c r="CB225" s="126"/>
      <c r="CC225" s="219">
        <f>LOOKUP(A225,'Dropdown-Content (Hidden)'!$F$87:$F$137,'Dropdown-Content (Hidden)'!$N$87:$N$137)</f>
        <v>0</v>
      </c>
      <c r="CD225" s="219">
        <f>LOOKUP(A225,'Dropdown-Content (Hidden)'!$F$87:$F$137,'Dropdown-Content (Hidden)'!$O$87:$O$137)</f>
        <v>0</v>
      </c>
      <c r="CE225" s="219"/>
      <c r="CG225" s="253" t="str">
        <f t="shared" si="40"/>
        <v/>
      </c>
    </row>
    <row r="226" spans="1:85" ht="23.25" hidden="1" customHeight="1" x14ac:dyDescent="0.25">
      <c r="A226" s="45">
        <v>43</v>
      </c>
      <c r="B226" s="374" t="str">
        <f>LOOKUP(A226,'Dropdown-Content (Hidden)'!$F$87:$F$137,'Dropdown-Content (Hidden)'!$B$87:$B$137)</f>
        <v xml:space="preserve">  </v>
      </c>
      <c r="C226" s="374"/>
      <c r="D226" s="374"/>
      <c r="E226" s="374"/>
      <c r="F226" s="374"/>
      <c r="G226" s="374"/>
      <c r="H226" s="374"/>
      <c r="I226" s="374"/>
      <c r="J226" s="374"/>
      <c r="K226" s="374"/>
      <c r="L226" s="374"/>
      <c r="M226" s="374"/>
      <c r="N226" s="374"/>
      <c r="O226" s="374"/>
      <c r="P226" s="374"/>
      <c r="Q226" s="374"/>
      <c r="R226" s="374"/>
      <c r="S226" s="397"/>
      <c r="T226" s="19"/>
      <c r="U226" s="19"/>
      <c r="V226" s="19"/>
      <c r="W226" s="19"/>
      <c r="X226" s="19"/>
      <c r="Y226" s="19"/>
      <c r="Z226" s="19"/>
      <c r="AA226" s="19"/>
      <c r="AB226" s="19"/>
      <c r="AC226" s="19"/>
      <c r="AD226" s="19"/>
      <c r="AE226" s="19"/>
      <c r="AF226" s="19"/>
      <c r="AG226" s="19"/>
      <c r="AH226" s="19"/>
      <c r="AI226" s="19"/>
      <c r="AJ226" s="364"/>
      <c r="AK226" s="364"/>
      <c r="AL226" s="364"/>
      <c r="AM226" s="364"/>
      <c r="AN226" s="364"/>
      <c r="AO226" s="364"/>
      <c r="AP226" s="364"/>
      <c r="AQ226" s="364"/>
      <c r="AR226" s="13"/>
      <c r="AS226" s="19"/>
      <c r="AT226" s="19"/>
      <c r="AU226" s="19"/>
      <c r="AV226" s="19"/>
      <c r="AW226" s="19"/>
      <c r="AX226" s="19"/>
      <c r="AY226" s="19"/>
      <c r="AZ226" s="364"/>
      <c r="BA226" s="364"/>
      <c r="BB226" s="364"/>
      <c r="BC226" s="364"/>
      <c r="BD226" s="364"/>
      <c r="BE226" s="364"/>
      <c r="BF226" s="364"/>
      <c r="BG226" s="364"/>
      <c r="BH226" s="13"/>
      <c r="BK226" s="126"/>
      <c r="BL226" s="126"/>
      <c r="BM226" s="126"/>
      <c r="BN226" s="126"/>
      <c r="BO226" s="126"/>
      <c r="BP226" s="153"/>
      <c r="BQ226" s="126"/>
      <c r="BR226" s="126"/>
      <c r="BS226" s="126"/>
      <c r="BT226" s="126"/>
      <c r="BU226" s="126"/>
      <c r="BV226" s="126"/>
      <c r="BW226" s="126"/>
      <c r="BX226" s="126"/>
      <c r="BY226" s="126"/>
      <c r="BZ226" s="126"/>
      <c r="CA226" s="126"/>
      <c r="CB226" s="126"/>
      <c r="CC226" s="219">
        <f>LOOKUP(A226,'Dropdown-Content (Hidden)'!$F$87:$F$137,'Dropdown-Content (Hidden)'!$N$87:$N$137)</f>
        <v>0</v>
      </c>
      <c r="CD226" s="219">
        <f>LOOKUP(A226,'Dropdown-Content (Hidden)'!$F$87:$F$137,'Dropdown-Content (Hidden)'!$O$87:$O$137)</f>
        <v>0</v>
      </c>
      <c r="CE226" s="219"/>
      <c r="CG226" s="253" t="str">
        <f t="shared" si="40"/>
        <v/>
      </c>
    </row>
    <row r="227" spans="1:85" ht="23.25" hidden="1" customHeight="1" x14ac:dyDescent="0.25">
      <c r="A227" s="45">
        <v>44</v>
      </c>
      <c r="B227" s="374" t="str">
        <f>LOOKUP(A227,'Dropdown-Content (Hidden)'!$F$87:$F$137,'Dropdown-Content (Hidden)'!$B$87:$B$137)</f>
        <v xml:space="preserve">  </v>
      </c>
      <c r="C227" s="374"/>
      <c r="D227" s="374"/>
      <c r="E227" s="374"/>
      <c r="F227" s="374"/>
      <c r="G227" s="374"/>
      <c r="H227" s="374"/>
      <c r="I227" s="374"/>
      <c r="J227" s="374"/>
      <c r="K227" s="374"/>
      <c r="L227" s="374"/>
      <c r="M227" s="374"/>
      <c r="N227" s="374"/>
      <c r="O227" s="374"/>
      <c r="P227" s="374"/>
      <c r="Q227" s="374"/>
      <c r="R227" s="374"/>
      <c r="S227" s="397"/>
      <c r="T227" s="19"/>
      <c r="U227" s="19"/>
      <c r="V227" s="19"/>
      <c r="W227" s="19"/>
      <c r="X227" s="19"/>
      <c r="Y227" s="19"/>
      <c r="Z227" s="19"/>
      <c r="AA227" s="19"/>
      <c r="AB227" s="19"/>
      <c r="AC227" s="19"/>
      <c r="AD227" s="19"/>
      <c r="AE227" s="19"/>
      <c r="AF227" s="19"/>
      <c r="AG227" s="19"/>
      <c r="AH227" s="19"/>
      <c r="AI227" s="19"/>
      <c r="AJ227" s="364"/>
      <c r="AK227" s="364"/>
      <c r="AL227" s="364"/>
      <c r="AM227" s="364"/>
      <c r="AN227" s="364"/>
      <c r="AO227" s="364"/>
      <c r="AP227" s="364"/>
      <c r="AQ227" s="364"/>
      <c r="AR227" s="13"/>
      <c r="AS227" s="19"/>
      <c r="AT227" s="19"/>
      <c r="AU227" s="19"/>
      <c r="AV227" s="19"/>
      <c r="AW227" s="19"/>
      <c r="AX227" s="19"/>
      <c r="AY227" s="19"/>
      <c r="AZ227" s="364"/>
      <c r="BA227" s="364"/>
      <c r="BB227" s="364"/>
      <c r="BC227" s="364"/>
      <c r="BD227" s="364"/>
      <c r="BE227" s="364"/>
      <c r="BF227" s="364"/>
      <c r="BG227" s="364"/>
      <c r="BH227" s="13"/>
      <c r="BK227" s="126"/>
      <c r="BL227" s="126"/>
      <c r="BM227" s="126"/>
      <c r="BN227" s="126"/>
      <c r="BO227" s="126"/>
      <c r="BP227" s="153"/>
      <c r="BQ227" s="126"/>
      <c r="BR227" s="126"/>
      <c r="BS227" s="126"/>
      <c r="BT227" s="126"/>
      <c r="BU227" s="126"/>
      <c r="BV227" s="126"/>
      <c r="BW227" s="126"/>
      <c r="BX227" s="126"/>
      <c r="BY227" s="126"/>
      <c r="BZ227" s="126"/>
      <c r="CA227" s="126"/>
      <c r="CB227" s="126"/>
      <c r="CC227" s="219">
        <f>LOOKUP(A227,'Dropdown-Content (Hidden)'!$F$87:$F$137,'Dropdown-Content (Hidden)'!$N$87:$N$137)</f>
        <v>0</v>
      </c>
      <c r="CD227" s="219">
        <f>LOOKUP(A227,'Dropdown-Content (Hidden)'!$F$87:$F$137,'Dropdown-Content (Hidden)'!$O$87:$O$137)</f>
        <v>0</v>
      </c>
      <c r="CE227" s="219"/>
      <c r="CG227" s="253" t="str">
        <f t="shared" si="40"/>
        <v/>
      </c>
    </row>
    <row r="228" spans="1:85" ht="23.25" hidden="1" customHeight="1" x14ac:dyDescent="0.25">
      <c r="A228" s="45">
        <v>45</v>
      </c>
      <c r="B228" s="374" t="str">
        <f>LOOKUP(A228,'Dropdown-Content (Hidden)'!$F$87:$F$137,'Dropdown-Content (Hidden)'!$B$87:$B$137)</f>
        <v xml:space="preserve">  </v>
      </c>
      <c r="C228" s="374"/>
      <c r="D228" s="374"/>
      <c r="E228" s="374"/>
      <c r="F228" s="374"/>
      <c r="G228" s="374"/>
      <c r="H228" s="374"/>
      <c r="I228" s="374"/>
      <c r="J228" s="374"/>
      <c r="K228" s="374"/>
      <c r="L228" s="374"/>
      <c r="M228" s="374"/>
      <c r="N228" s="374"/>
      <c r="O228" s="374"/>
      <c r="P228" s="374"/>
      <c r="Q228" s="374"/>
      <c r="R228" s="374"/>
      <c r="S228" s="397"/>
      <c r="T228" s="19"/>
      <c r="U228" s="19"/>
      <c r="V228" s="19"/>
      <c r="W228" s="19"/>
      <c r="X228" s="19"/>
      <c r="Y228" s="19"/>
      <c r="Z228" s="19"/>
      <c r="AA228" s="19"/>
      <c r="AB228" s="19"/>
      <c r="AC228" s="19"/>
      <c r="AD228" s="19"/>
      <c r="AE228" s="19"/>
      <c r="AF228" s="19"/>
      <c r="AG228" s="19"/>
      <c r="AH228" s="19"/>
      <c r="AI228" s="19"/>
      <c r="AJ228" s="364"/>
      <c r="AK228" s="364"/>
      <c r="AL228" s="364"/>
      <c r="AM228" s="364"/>
      <c r="AN228" s="364"/>
      <c r="AO228" s="364"/>
      <c r="AP228" s="364"/>
      <c r="AQ228" s="364"/>
      <c r="AR228" s="13"/>
      <c r="AS228" s="19"/>
      <c r="AT228" s="19"/>
      <c r="AU228" s="19"/>
      <c r="AV228" s="19"/>
      <c r="AW228" s="19"/>
      <c r="AX228" s="19"/>
      <c r="AY228" s="19"/>
      <c r="AZ228" s="364"/>
      <c r="BA228" s="364"/>
      <c r="BB228" s="364"/>
      <c r="BC228" s="364"/>
      <c r="BD228" s="364"/>
      <c r="BE228" s="364"/>
      <c r="BF228" s="364"/>
      <c r="BG228" s="364"/>
      <c r="BH228" s="13"/>
      <c r="BK228" s="126"/>
      <c r="BL228" s="126"/>
      <c r="BM228" s="126"/>
      <c r="BN228" s="126"/>
      <c r="BO228" s="126"/>
      <c r="BP228" s="153"/>
      <c r="BQ228" s="126"/>
      <c r="BR228" s="126"/>
      <c r="BS228" s="126"/>
      <c r="BT228" s="126"/>
      <c r="BU228" s="126"/>
      <c r="BV228" s="126"/>
      <c r="BW228" s="126"/>
      <c r="BX228" s="126"/>
      <c r="BY228" s="126"/>
      <c r="BZ228" s="126"/>
      <c r="CA228" s="126"/>
      <c r="CB228" s="126"/>
      <c r="CC228" s="219">
        <f>LOOKUP(A228,'Dropdown-Content (Hidden)'!$F$87:$F$137,'Dropdown-Content (Hidden)'!$N$87:$N$137)</f>
        <v>0</v>
      </c>
      <c r="CD228" s="219">
        <f>LOOKUP(A228,'Dropdown-Content (Hidden)'!$F$87:$F$137,'Dropdown-Content (Hidden)'!$O$87:$O$137)</f>
        <v>0</v>
      </c>
      <c r="CE228" s="219"/>
      <c r="CG228" s="253" t="str">
        <f t="shared" si="40"/>
        <v/>
      </c>
    </row>
    <row r="229" spans="1:85" ht="23.25" hidden="1" customHeight="1" x14ac:dyDescent="0.25">
      <c r="A229" s="45">
        <v>46</v>
      </c>
      <c r="B229" s="374" t="str">
        <f>LOOKUP(A229,'Dropdown-Content (Hidden)'!$F$87:$F$137,'Dropdown-Content (Hidden)'!$B$87:$B$137)</f>
        <v xml:space="preserve">  </v>
      </c>
      <c r="C229" s="374"/>
      <c r="D229" s="374"/>
      <c r="E229" s="374"/>
      <c r="F229" s="374"/>
      <c r="G229" s="374"/>
      <c r="H229" s="374"/>
      <c r="I229" s="374"/>
      <c r="J229" s="374"/>
      <c r="K229" s="374"/>
      <c r="L229" s="374"/>
      <c r="M229" s="374"/>
      <c r="N229" s="374"/>
      <c r="O229" s="374"/>
      <c r="P229" s="374"/>
      <c r="Q229" s="374"/>
      <c r="R229" s="374"/>
      <c r="S229" s="397"/>
      <c r="T229" s="19"/>
      <c r="U229" s="19"/>
      <c r="V229" s="19"/>
      <c r="W229" s="19"/>
      <c r="X229" s="19"/>
      <c r="Y229" s="19"/>
      <c r="Z229" s="19"/>
      <c r="AA229" s="19"/>
      <c r="AB229" s="19"/>
      <c r="AC229" s="19"/>
      <c r="AD229" s="19"/>
      <c r="AE229" s="19"/>
      <c r="AF229" s="19"/>
      <c r="AG229" s="19"/>
      <c r="AH229" s="19"/>
      <c r="AI229" s="19"/>
      <c r="AJ229" s="364"/>
      <c r="AK229" s="364"/>
      <c r="AL229" s="364"/>
      <c r="AM229" s="364"/>
      <c r="AN229" s="364"/>
      <c r="AO229" s="364"/>
      <c r="AP229" s="364"/>
      <c r="AQ229" s="364"/>
      <c r="AR229" s="13"/>
      <c r="AS229" s="19"/>
      <c r="AT229" s="19"/>
      <c r="AU229" s="19"/>
      <c r="AV229" s="19"/>
      <c r="AW229" s="19"/>
      <c r="AX229" s="19"/>
      <c r="AY229" s="19"/>
      <c r="AZ229" s="364"/>
      <c r="BA229" s="364"/>
      <c r="BB229" s="364"/>
      <c r="BC229" s="364"/>
      <c r="BD229" s="364"/>
      <c r="BE229" s="364"/>
      <c r="BF229" s="364"/>
      <c r="BG229" s="364"/>
      <c r="BH229" s="13"/>
      <c r="BK229" s="126"/>
      <c r="BL229" s="126"/>
      <c r="BM229" s="126"/>
      <c r="BN229" s="126"/>
      <c r="BO229" s="126"/>
      <c r="BP229" s="153"/>
      <c r="BQ229" s="126"/>
      <c r="BR229" s="126"/>
      <c r="BS229" s="126"/>
      <c r="BT229" s="126"/>
      <c r="BU229" s="126"/>
      <c r="BV229" s="126"/>
      <c r="BW229" s="126"/>
      <c r="BX229" s="126"/>
      <c r="BY229" s="126"/>
      <c r="BZ229" s="126"/>
      <c r="CA229" s="126"/>
      <c r="CB229" s="126"/>
      <c r="CC229" s="219">
        <f>LOOKUP(A229,'Dropdown-Content (Hidden)'!$F$87:$F$137,'Dropdown-Content (Hidden)'!$N$87:$N$137)</f>
        <v>0</v>
      </c>
      <c r="CD229" s="219">
        <f>LOOKUP(A229,'Dropdown-Content (Hidden)'!$F$87:$F$137,'Dropdown-Content (Hidden)'!$O$87:$O$137)</f>
        <v>0</v>
      </c>
      <c r="CE229" s="219"/>
      <c r="CG229" s="253" t="str">
        <f t="shared" si="40"/>
        <v/>
      </c>
    </row>
    <row r="230" spans="1:85" ht="23.25" hidden="1" customHeight="1" x14ac:dyDescent="0.25">
      <c r="A230" s="45">
        <v>47</v>
      </c>
      <c r="B230" s="374" t="str">
        <f>LOOKUP(A230,'Dropdown-Content (Hidden)'!$F$87:$F$137,'Dropdown-Content (Hidden)'!$B$87:$B$137)</f>
        <v xml:space="preserve">  </v>
      </c>
      <c r="C230" s="374"/>
      <c r="D230" s="374"/>
      <c r="E230" s="374"/>
      <c r="F230" s="374"/>
      <c r="G230" s="374"/>
      <c r="H230" s="374"/>
      <c r="I230" s="374"/>
      <c r="J230" s="374"/>
      <c r="K230" s="374"/>
      <c r="L230" s="374"/>
      <c r="M230" s="374"/>
      <c r="N230" s="374"/>
      <c r="O230" s="374"/>
      <c r="P230" s="374"/>
      <c r="Q230" s="374"/>
      <c r="R230" s="374"/>
      <c r="S230" s="397"/>
      <c r="T230" s="19"/>
      <c r="U230" s="19"/>
      <c r="V230" s="19"/>
      <c r="W230" s="19"/>
      <c r="X230" s="19"/>
      <c r="Y230" s="19"/>
      <c r="Z230" s="19"/>
      <c r="AA230" s="19"/>
      <c r="AB230" s="19"/>
      <c r="AC230" s="19"/>
      <c r="AD230" s="19"/>
      <c r="AE230" s="19"/>
      <c r="AF230" s="19"/>
      <c r="AG230" s="19"/>
      <c r="AH230" s="19"/>
      <c r="AI230" s="19"/>
      <c r="AJ230" s="364"/>
      <c r="AK230" s="364"/>
      <c r="AL230" s="364"/>
      <c r="AM230" s="364"/>
      <c r="AN230" s="364"/>
      <c r="AO230" s="364"/>
      <c r="AP230" s="364"/>
      <c r="AQ230" s="364"/>
      <c r="AR230" s="13"/>
      <c r="AS230" s="19"/>
      <c r="AT230" s="19"/>
      <c r="AU230" s="19"/>
      <c r="AV230" s="19"/>
      <c r="AW230" s="19"/>
      <c r="AX230" s="19"/>
      <c r="AY230" s="19"/>
      <c r="AZ230" s="364"/>
      <c r="BA230" s="364"/>
      <c r="BB230" s="364"/>
      <c r="BC230" s="364"/>
      <c r="BD230" s="364"/>
      <c r="BE230" s="364"/>
      <c r="BF230" s="364"/>
      <c r="BG230" s="364"/>
      <c r="BH230" s="13"/>
      <c r="BK230" s="126"/>
      <c r="BL230" s="126"/>
      <c r="BM230" s="126"/>
      <c r="BN230" s="126"/>
      <c r="BO230" s="126"/>
      <c r="BP230" s="153"/>
      <c r="BQ230" s="126"/>
      <c r="BR230" s="126"/>
      <c r="BS230" s="126"/>
      <c r="BT230" s="126"/>
      <c r="BU230" s="126"/>
      <c r="BV230" s="126"/>
      <c r="BW230" s="126"/>
      <c r="BX230" s="126"/>
      <c r="BY230" s="126"/>
      <c r="BZ230" s="126"/>
      <c r="CA230" s="126"/>
      <c r="CB230" s="126"/>
      <c r="CC230" s="219">
        <f>LOOKUP(A230,'Dropdown-Content (Hidden)'!$F$87:$F$137,'Dropdown-Content (Hidden)'!$N$87:$N$137)</f>
        <v>0</v>
      </c>
      <c r="CD230" s="219">
        <f>LOOKUP(A230,'Dropdown-Content (Hidden)'!$F$87:$F$137,'Dropdown-Content (Hidden)'!$O$87:$O$137)</f>
        <v>0</v>
      </c>
      <c r="CE230" s="219"/>
      <c r="CG230" s="253" t="str">
        <f t="shared" si="40"/>
        <v/>
      </c>
    </row>
    <row r="231" spans="1:85" ht="23.25" hidden="1" customHeight="1" x14ac:dyDescent="0.25">
      <c r="A231" s="45">
        <v>48</v>
      </c>
      <c r="B231" s="374" t="str">
        <f>LOOKUP(A231,'Dropdown-Content (Hidden)'!$F$87:$F$137,'Dropdown-Content (Hidden)'!$B$87:$B$137)</f>
        <v xml:space="preserve">  </v>
      </c>
      <c r="C231" s="374"/>
      <c r="D231" s="374"/>
      <c r="E231" s="374"/>
      <c r="F231" s="374"/>
      <c r="G231" s="374"/>
      <c r="H231" s="374"/>
      <c r="I231" s="374"/>
      <c r="J231" s="374"/>
      <c r="K231" s="374"/>
      <c r="L231" s="374"/>
      <c r="M231" s="374"/>
      <c r="N231" s="374"/>
      <c r="O231" s="374"/>
      <c r="P231" s="374"/>
      <c r="Q231" s="374"/>
      <c r="R231" s="374"/>
      <c r="S231" s="397"/>
      <c r="T231" s="19"/>
      <c r="U231" s="19"/>
      <c r="V231" s="19"/>
      <c r="W231" s="19"/>
      <c r="X231" s="19"/>
      <c r="Y231" s="19"/>
      <c r="Z231" s="19"/>
      <c r="AA231" s="19"/>
      <c r="AB231" s="19"/>
      <c r="AC231" s="19"/>
      <c r="AD231" s="19"/>
      <c r="AE231" s="19"/>
      <c r="AF231" s="19"/>
      <c r="AG231" s="19"/>
      <c r="AH231" s="19"/>
      <c r="AI231" s="19"/>
      <c r="AJ231" s="364"/>
      <c r="AK231" s="364"/>
      <c r="AL231" s="364"/>
      <c r="AM231" s="364"/>
      <c r="AN231" s="364"/>
      <c r="AO231" s="364"/>
      <c r="AP231" s="364"/>
      <c r="AQ231" s="364"/>
      <c r="AR231" s="13"/>
      <c r="AS231" s="19"/>
      <c r="AT231" s="19"/>
      <c r="AU231" s="19"/>
      <c r="AV231" s="19"/>
      <c r="AW231" s="19"/>
      <c r="AX231" s="19"/>
      <c r="AY231" s="19"/>
      <c r="AZ231" s="364"/>
      <c r="BA231" s="364"/>
      <c r="BB231" s="364"/>
      <c r="BC231" s="364"/>
      <c r="BD231" s="364"/>
      <c r="BE231" s="364"/>
      <c r="BF231" s="364"/>
      <c r="BG231" s="364"/>
      <c r="BH231" s="13"/>
      <c r="BK231" s="126"/>
      <c r="BL231" s="126"/>
      <c r="BM231" s="126"/>
      <c r="BN231" s="126"/>
      <c r="BO231" s="126"/>
      <c r="BP231" s="153"/>
      <c r="BQ231" s="126"/>
      <c r="BR231" s="126"/>
      <c r="BS231" s="126"/>
      <c r="BT231" s="126"/>
      <c r="BU231" s="126"/>
      <c r="BV231" s="126"/>
      <c r="BW231" s="126"/>
      <c r="BX231" s="126"/>
      <c r="BY231" s="126"/>
      <c r="BZ231" s="126"/>
      <c r="CA231" s="126"/>
      <c r="CB231" s="126"/>
      <c r="CC231" s="219">
        <f>LOOKUP(A231,'Dropdown-Content (Hidden)'!$F$87:$F$137,'Dropdown-Content (Hidden)'!$N$87:$N$137)</f>
        <v>0</v>
      </c>
      <c r="CD231" s="219">
        <f>LOOKUP(A231,'Dropdown-Content (Hidden)'!$F$87:$F$137,'Dropdown-Content (Hidden)'!$O$87:$O$137)</f>
        <v>0</v>
      </c>
      <c r="CE231" s="219"/>
      <c r="CG231" s="253" t="str">
        <f t="shared" si="40"/>
        <v/>
      </c>
    </row>
    <row r="232" spans="1:85" ht="23.25" hidden="1" customHeight="1" x14ac:dyDescent="0.25">
      <c r="A232" s="45">
        <v>49</v>
      </c>
      <c r="B232" s="374" t="str">
        <f>LOOKUP(A232,'Dropdown-Content (Hidden)'!$F$87:$F$137,'Dropdown-Content (Hidden)'!$B$87:$B$137)</f>
        <v xml:space="preserve">  </v>
      </c>
      <c r="C232" s="374"/>
      <c r="D232" s="374"/>
      <c r="E232" s="374"/>
      <c r="F232" s="374"/>
      <c r="G232" s="374"/>
      <c r="H232" s="374"/>
      <c r="I232" s="374"/>
      <c r="J232" s="374"/>
      <c r="K232" s="374"/>
      <c r="L232" s="374"/>
      <c r="M232" s="374"/>
      <c r="N232" s="374"/>
      <c r="O232" s="374"/>
      <c r="P232" s="374"/>
      <c r="Q232" s="374"/>
      <c r="R232" s="374"/>
      <c r="S232" s="397"/>
      <c r="T232" s="19"/>
      <c r="U232" s="19"/>
      <c r="V232" s="19"/>
      <c r="W232" s="19"/>
      <c r="X232" s="19"/>
      <c r="Y232" s="19"/>
      <c r="Z232" s="19"/>
      <c r="AA232" s="19"/>
      <c r="AB232" s="19"/>
      <c r="AC232" s="19"/>
      <c r="AD232" s="19"/>
      <c r="AE232" s="19"/>
      <c r="AF232" s="19"/>
      <c r="AG232" s="19"/>
      <c r="AH232" s="19"/>
      <c r="AI232" s="19"/>
      <c r="AJ232" s="364"/>
      <c r="AK232" s="364"/>
      <c r="AL232" s="364"/>
      <c r="AM232" s="364"/>
      <c r="AN232" s="364"/>
      <c r="AO232" s="364"/>
      <c r="AP232" s="364"/>
      <c r="AQ232" s="364"/>
      <c r="AR232" s="13"/>
      <c r="AS232" s="19"/>
      <c r="AT232" s="19"/>
      <c r="AU232" s="19"/>
      <c r="AV232" s="19"/>
      <c r="AW232" s="19"/>
      <c r="AX232" s="19"/>
      <c r="AY232" s="19"/>
      <c r="AZ232" s="364"/>
      <c r="BA232" s="364"/>
      <c r="BB232" s="364"/>
      <c r="BC232" s="364"/>
      <c r="BD232" s="364"/>
      <c r="BE232" s="364"/>
      <c r="BF232" s="364"/>
      <c r="BG232" s="364"/>
      <c r="BH232" s="13"/>
      <c r="BK232" s="126"/>
      <c r="BL232" s="126"/>
      <c r="BM232" s="126"/>
      <c r="BN232" s="126"/>
      <c r="BO232" s="126"/>
      <c r="BP232" s="153"/>
      <c r="BQ232" s="126"/>
      <c r="BR232" s="126"/>
      <c r="BS232" s="126"/>
      <c r="BT232" s="126"/>
      <c r="BU232" s="126"/>
      <c r="BV232" s="126"/>
      <c r="BW232" s="126"/>
      <c r="BX232" s="126"/>
      <c r="BY232" s="126"/>
      <c r="BZ232" s="126"/>
      <c r="CA232" s="126"/>
      <c r="CB232" s="126"/>
      <c r="CC232" s="219">
        <f>LOOKUP(A232,'Dropdown-Content (Hidden)'!$F$87:$F$137,'Dropdown-Content (Hidden)'!$N$87:$N$137)</f>
        <v>0</v>
      </c>
      <c r="CD232" s="219">
        <f>LOOKUP(A232,'Dropdown-Content (Hidden)'!$F$87:$F$137,'Dropdown-Content (Hidden)'!$O$87:$O$137)</f>
        <v>0</v>
      </c>
      <c r="CE232" s="219"/>
      <c r="CG232" s="253" t="str">
        <f t="shared" si="40"/>
        <v/>
      </c>
    </row>
    <row r="233" spans="1:85" ht="23.25" hidden="1" customHeight="1" x14ac:dyDescent="0.25">
      <c r="A233" s="45">
        <v>50</v>
      </c>
      <c r="B233" s="374" t="str">
        <f>LOOKUP(A233,'Dropdown-Content (Hidden)'!$F$87:$F$137,'Dropdown-Content (Hidden)'!$B$87:$B$137)</f>
        <v xml:space="preserve">  </v>
      </c>
      <c r="C233" s="374"/>
      <c r="D233" s="374"/>
      <c r="E233" s="374"/>
      <c r="F233" s="374"/>
      <c r="G233" s="374"/>
      <c r="H233" s="374"/>
      <c r="I233" s="374"/>
      <c r="J233" s="374"/>
      <c r="K233" s="374"/>
      <c r="L233" s="374"/>
      <c r="M233" s="374"/>
      <c r="N233" s="374"/>
      <c r="O233" s="374"/>
      <c r="P233" s="374"/>
      <c r="Q233" s="374"/>
      <c r="R233" s="374"/>
      <c r="S233" s="397"/>
      <c r="T233" s="19"/>
      <c r="U233" s="19"/>
      <c r="V233" s="19"/>
      <c r="W233" s="19"/>
      <c r="X233" s="19"/>
      <c r="Y233" s="19"/>
      <c r="Z233" s="19"/>
      <c r="AA233" s="19"/>
      <c r="AB233" s="19"/>
      <c r="AC233" s="19"/>
      <c r="AD233" s="19"/>
      <c r="AE233" s="19"/>
      <c r="AF233" s="19"/>
      <c r="AG233" s="19"/>
      <c r="AH233" s="19"/>
      <c r="AI233" s="19"/>
      <c r="AJ233" s="364"/>
      <c r="AK233" s="364"/>
      <c r="AL233" s="364"/>
      <c r="AM233" s="364"/>
      <c r="AN233" s="364"/>
      <c r="AO233" s="364"/>
      <c r="AP233" s="364"/>
      <c r="AQ233" s="364"/>
      <c r="AR233" s="13"/>
      <c r="AS233" s="19"/>
      <c r="AT233" s="19"/>
      <c r="AU233" s="19"/>
      <c r="AV233" s="19"/>
      <c r="AW233" s="19"/>
      <c r="AX233" s="19"/>
      <c r="AY233" s="19"/>
      <c r="AZ233" s="364"/>
      <c r="BA233" s="364"/>
      <c r="BB233" s="364"/>
      <c r="BC233" s="364"/>
      <c r="BD233" s="364"/>
      <c r="BE233" s="364"/>
      <c r="BF233" s="364"/>
      <c r="BG233" s="364"/>
      <c r="BH233" s="13"/>
      <c r="BK233" s="126"/>
      <c r="BL233" s="126"/>
      <c r="BM233" s="126"/>
      <c r="BN233" s="126"/>
      <c r="BO233" s="126"/>
      <c r="BP233" s="153"/>
      <c r="BQ233" s="126"/>
      <c r="BR233" s="126"/>
      <c r="BS233" s="126"/>
      <c r="BT233" s="126"/>
      <c r="BU233" s="126"/>
      <c r="BV233" s="126"/>
      <c r="BW233" s="126"/>
      <c r="BX233" s="126"/>
      <c r="BY233" s="126"/>
      <c r="BZ233" s="126"/>
      <c r="CA233" s="126"/>
      <c r="CB233" s="126"/>
      <c r="CC233" s="219">
        <f>LOOKUP(A233,'Dropdown-Content (Hidden)'!$F$87:$F$137,'Dropdown-Content (Hidden)'!$N$87:$N$137)</f>
        <v>0</v>
      </c>
      <c r="CD233" s="219">
        <f>LOOKUP(A233,'Dropdown-Content (Hidden)'!$F$87:$F$137,'Dropdown-Content (Hidden)'!$O$87:$O$137)</f>
        <v>0</v>
      </c>
      <c r="CE233" s="219"/>
      <c r="CG233" s="253" t="str">
        <f t="shared" si="40"/>
        <v/>
      </c>
    </row>
    <row r="234" spans="1:85" x14ac:dyDescent="0.2">
      <c r="A234" s="7"/>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K234" s="127"/>
      <c r="BL234" s="127"/>
      <c r="BM234" s="127"/>
      <c r="BN234" s="127"/>
      <c r="BO234" s="127"/>
      <c r="BP234" s="154"/>
      <c r="BQ234" s="127"/>
      <c r="BR234" s="127"/>
      <c r="BS234" s="127"/>
      <c r="BT234" s="127"/>
      <c r="BU234" s="127"/>
      <c r="BV234" s="127"/>
      <c r="BW234" s="127"/>
      <c r="BX234" s="127"/>
      <c r="BY234" s="127"/>
      <c r="BZ234" s="127"/>
      <c r="CA234" s="127"/>
      <c r="CB234" s="127"/>
      <c r="CC234" s="220"/>
    </row>
    <row r="235" spans="1:85" x14ac:dyDescent="0.2">
      <c r="A235" s="7"/>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K235" s="127"/>
      <c r="BL235" s="127"/>
      <c r="BM235" s="127"/>
      <c r="BN235" s="127"/>
      <c r="BO235" s="127"/>
      <c r="BP235" s="154"/>
      <c r="BQ235" s="127"/>
      <c r="BR235" s="127"/>
      <c r="BS235" s="127"/>
      <c r="BT235" s="127"/>
      <c r="BU235" s="127"/>
      <c r="BV235" s="127"/>
      <c r="BW235" s="127"/>
      <c r="BX235" s="127"/>
      <c r="BY235" s="127"/>
      <c r="BZ235" s="127"/>
      <c r="CA235" s="127"/>
      <c r="CB235" s="127"/>
      <c r="CC235" s="220"/>
    </row>
    <row r="236" spans="1:85" ht="30.75" customHeight="1" x14ac:dyDescent="0.25">
      <c r="A236" s="7"/>
      <c r="B236" s="13"/>
      <c r="C236" s="13"/>
      <c r="D236" s="13"/>
      <c r="E236" s="13"/>
      <c r="F236" s="13"/>
      <c r="G236" s="13"/>
      <c r="H236" s="13"/>
      <c r="I236" s="13"/>
      <c r="J236" s="13"/>
      <c r="K236" s="13"/>
      <c r="L236" s="13"/>
      <c r="M236" s="13"/>
      <c r="N236" s="13"/>
      <c r="O236" s="13"/>
      <c r="P236" s="13"/>
      <c r="Q236" s="13"/>
      <c r="R236" s="13"/>
      <c r="S236" s="13"/>
      <c r="T236" s="41" t="s">
        <v>106</v>
      </c>
      <c r="U236" s="41"/>
      <c r="V236" s="41"/>
      <c r="W236" s="41"/>
      <c r="X236" s="41"/>
      <c r="Y236" s="37"/>
      <c r="Z236" s="37"/>
      <c r="AA236" s="37"/>
      <c r="AB236" s="37"/>
      <c r="AC236" s="37"/>
      <c r="AD236" s="37"/>
      <c r="AE236" s="37"/>
      <c r="AF236" s="37"/>
      <c r="AG236" s="37"/>
      <c r="AH236" s="436" t="s">
        <v>913</v>
      </c>
      <c r="AI236" s="436"/>
      <c r="AJ236" s="436"/>
      <c r="AK236" s="436"/>
      <c r="AL236" s="436"/>
      <c r="AM236" s="436"/>
      <c r="AN236" s="436"/>
      <c r="AO236" s="436"/>
      <c r="AP236" s="436"/>
      <c r="AQ236" s="436"/>
      <c r="AR236" s="436"/>
      <c r="AS236" s="436"/>
      <c r="AT236" s="13"/>
      <c r="BK236" s="124"/>
      <c r="BL236" s="124"/>
      <c r="BM236" s="124"/>
      <c r="BN236" s="124"/>
      <c r="BO236" s="124"/>
      <c r="BP236" s="155"/>
      <c r="BQ236" s="124"/>
      <c r="BR236" s="124"/>
      <c r="BS236" s="124"/>
      <c r="BT236" s="124"/>
      <c r="BU236" s="124"/>
      <c r="BV236" s="124"/>
      <c r="BW236" s="124"/>
      <c r="BX236" s="124"/>
      <c r="BY236" s="124"/>
      <c r="BZ236" s="124"/>
      <c r="CA236" s="124"/>
      <c r="CB236" s="124"/>
      <c r="CC236" s="221"/>
    </row>
    <row r="237" spans="1:85" ht="18.75" customHeight="1" x14ac:dyDescent="0.2">
      <c r="A237" s="7"/>
      <c r="B237" s="13"/>
      <c r="C237" s="13"/>
      <c r="D237" s="13"/>
      <c r="E237" s="13"/>
      <c r="F237" s="13"/>
      <c r="G237" s="13"/>
      <c r="H237" s="13"/>
      <c r="I237" s="13"/>
      <c r="J237" s="13"/>
      <c r="K237" s="13"/>
      <c r="L237" s="13"/>
      <c r="M237" s="13"/>
      <c r="N237" s="13"/>
      <c r="O237" s="13"/>
      <c r="P237" s="13"/>
      <c r="Q237" s="13"/>
      <c r="R237" s="13"/>
      <c r="S237" s="13"/>
      <c r="T237" s="83" t="s">
        <v>271</v>
      </c>
      <c r="U237" s="35"/>
      <c r="V237" s="35"/>
      <c r="W237" s="35"/>
      <c r="X237" s="35"/>
      <c r="Y237" s="13"/>
      <c r="Z237" s="13"/>
      <c r="AA237" s="13"/>
      <c r="AB237" s="13"/>
      <c r="AC237" s="13"/>
      <c r="AD237" s="13"/>
      <c r="AE237" s="13"/>
      <c r="AF237" s="13"/>
      <c r="AG237" s="13"/>
      <c r="AH237" s="83" t="s">
        <v>271</v>
      </c>
      <c r="AI237" s="14"/>
      <c r="AJ237" s="14"/>
      <c r="AK237" s="14"/>
      <c r="AL237" s="14"/>
      <c r="AM237" s="14"/>
      <c r="AN237" s="13"/>
      <c r="AO237" s="13"/>
      <c r="AP237" s="13"/>
      <c r="AQ237" s="13"/>
      <c r="AR237" s="13"/>
      <c r="AS237" s="13"/>
      <c r="AT237" s="13"/>
      <c r="BK237" s="124"/>
      <c r="BL237" s="124"/>
      <c r="BM237" s="124"/>
      <c r="BN237" s="124"/>
      <c r="BO237" s="124"/>
      <c r="BP237" s="155"/>
      <c r="BQ237" s="124"/>
      <c r="BR237" s="124"/>
      <c r="BS237" s="124"/>
      <c r="BT237" s="124"/>
      <c r="BU237" s="124"/>
      <c r="BV237" s="124"/>
      <c r="BW237" s="124"/>
      <c r="BX237" s="124"/>
      <c r="BY237" s="124"/>
      <c r="BZ237" s="124"/>
      <c r="CA237" s="124"/>
      <c r="CB237" s="124"/>
      <c r="CC237" s="221"/>
    </row>
    <row r="238" spans="1:85" ht="136.5" x14ac:dyDescent="0.25">
      <c r="A238" s="295" t="s">
        <v>101</v>
      </c>
      <c r="B238" s="435" t="s">
        <v>1069</v>
      </c>
      <c r="C238" s="435"/>
      <c r="D238" s="435"/>
      <c r="E238" s="435"/>
      <c r="F238" s="435"/>
      <c r="G238" s="435"/>
      <c r="H238" s="435"/>
      <c r="I238" s="435"/>
      <c r="J238" s="435"/>
      <c r="K238" s="435"/>
      <c r="L238" s="435"/>
      <c r="M238" s="435"/>
      <c r="N238" s="435"/>
      <c r="O238" s="435"/>
      <c r="P238" s="435"/>
      <c r="Q238" s="435"/>
      <c r="R238" s="435"/>
      <c r="S238" s="13"/>
      <c r="T238" s="40" t="s">
        <v>102</v>
      </c>
      <c r="U238" s="40" t="s">
        <v>103</v>
      </c>
      <c r="V238" s="40" t="s">
        <v>104</v>
      </c>
      <c r="W238" s="42" t="s">
        <v>105</v>
      </c>
      <c r="X238" s="40" t="s">
        <v>171</v>
      </c>
      <c r="Y238" s="420" t="s">
        <v>312</v>
      </c>
      <c r="Z238" s="421"/>
      <c r="AA238" s="421"/>
      <c r="AB238" s="421"/>
      <c r="AC238" s="421"/>
      <c r="AD238" s="421"/>
      <c r="AE238" s="421"/>
      <c r="AF238" s="421"/>
      <c r="AG238" s="13"/>
      <c r="AH238" s="40" t="s">
        <v>109</v>
      </c>
      <c r="AI238" s="40" t="s">
        <v>107</v>
      </c>
      <c r="AJ238" s="40" t="s">
        <v>108</v>
      </c>
      <c r="AK238" s="40" t="s">
        <v>171</v>
      </c>
      <c r="AL238" s="384" t="s">
        <v>312</v>
      </c>
      <c r="AM238" s="374"/>
      <c r="AN238" s="374"/>
      <c r="AO238" s="374"/>
      <c r="AP238" s="374"/>
      <c r="AQ238" s="374"/>
      <c r="AR238" s="374"/>
      <c r="AS238" s="374"/>
      <c r="AT238" s="13"/>
      <c r="BK238" s="125"/>
      <c r="BL238" s="125"/>
      <c r="BM238" s="125"/>
      <c r="BN238" s="125"/>
      <c r="BO238" s="125"/>
      <c r="BP238" s="152"/>
      <c r="BQ238" s="125"/>
      <c r="BR238" s="125"/>
      <c r="BS238" s="125"/>
      <c r="BT238" s="125"/>
      <c r="BU238" s="125"/>
      <c r="BV238" s="125"/>
      <c r="BW238" s="125"/>
      <c r="BX238" s="125"/>
      <c r="BY238" s="125"/>
      <c r="BZ238" s="125"/>
      <c r="CA238" s="125"/>
      <c r="CB238" s="125"/>
      <c r="CC238" s="241" t="s">
        <v>356</v>
      </c>
      <c r="CD238" s="242" t="s">
        <v>561</v>
      </c>
    </row>
    <row r="239" spans="1:85" ht="25.5" customHeight="1" x14ac:dyDescent="0.25">
      <c r="A239" s="45">
        <v>1</v>
      </c>
      <c r="B239" s="374" t="str">
        <f>LOOKUP(A239,'Dropdown-Content (Hidden)'!$I$87:$I$137,'Dropdown-Content (Hidden)'!$B$87:$B$137)</f>
        <v xml:space="preserve">  </v>
      </c>
      <c r="C239" s="374"/>
      <c r="D239" s="374"/>
      <c r="E239" s="374"/>
      <c r="F239" s="374"/>
      <c r="G239" s="374"/>
      <c r="H239" s="374"/>
      <c r="I239" s="374"/>
      <c r="J239" s="374"/>
      <c r="K239" s="374"/>
      <c r="L239" s="374"/>
      <c r="M239" s="374"/>
      <c r="N239" s="374"/>
      <c r="O239" s="374"/>
      <c r="P239" s="374"/>
      <c r="Q239" s="374"/>
      <c r="R239" s="374"/>
      <c r="S239" s="397"/>
      <c r="T239" s="19"/>
      <c r="U239" s="19"/>
      <c r="V239" s="19"/>
      <c r="W239" s="19"/>
      <c r="X239" s="19"/>
      <c r="Y239" s="364"/>
      <c r="Z239" s="364"/>
      <c r="AA239" s="364"/>
      <c r="AB239" s="364"/>
      <c r="AC239" s="364"/>
      <c r="AD239" s="364"/>
      <c r="AE239" s="364"/>
      <c r="AF239" s="364"/>
      <c r="AG239" s="13"/>
      <c r="AH239" s="19"/>
      <c r="AI239" s="19"/>
      <c r="AJ239" s="19"/>
      <c r="AK239" s="19"/>
      <c r="AL239" s="364"/>
      <c r="AM239" s="364"/>
      <c r="AN239" s="364"/>
      <c r="AO239" s="364"/>
      <c r="AP239" s="364"/>
      <c r="AQ239" s="364"/>
      <c r="AR239" s="364"/>
      <c r="AS239" s="364"/>
      <c r="AT239" s="13"/>
      <c r="BK239" s="126"/>
      <c r="BL239" s="126"/>
      <c r="BM239" s="126"/>
      <c r="BN239" s="126"/>
      <c r="BO239" s="126"/>
      <c r="BP239" s="153"/>
      <c r="BQ239" s="126"/>
      <c r="BR239" s="126"/>
      <c r="BS239" s="126"/>
      <c r="BT239" s="126"/>
      <c r="BU239" s="126"/>
      <c r="BV239" s="126"/>
      <c r="BW239" s="126"/>
      <c r="BX239" s="126"/>
      <c r="BY239" s="126"/>
      <c r="BZ239" s="126"/>
      <c r="CA239" s="126"/>
      <c r="CB239" s="126"/>
      <c r="CC239" s="219">
        <f>LOOKUP(A239,'Dropdown-Content (Hidden)'!$I$87:$I$137,'Dropdown-Content (Hidden)'!$N$87:$N$137)</f>
        <v>0</v>
      </c>
      <c r="CD239" s="219">
        <f>LOOKUP(A239,'Dropdown-Content (Hidden)'!$I$87:$I$137,'Dropdown-Content (Hidden)'!$O$87:$O$137)</f>
        <v>0</v>
      </c>
    </row>
    <row r="240" spans="1:85" ht="25.5" customHeight="1" x14ac:dyDescent="0.25">
      <c r="A240" s="45">
        <v>2</v>
      </c>
      <c r="B240" s="374" t="str">
        <f>LOOKUP(A240,'Dropdown-Content (Hidden)'!$I$87:$I$137,'Dropdown-Content (Hidden)'!$B$87:$B$137)</f>
        <v xml:space="preserve">  </v>
      </c>
      <c r="C240" s="374"/>
      <c r="D240" s="374"/>
      <c r="E240" s="374"/>
      <c r="F240" s="374"/>
      <c r="G240" s="374"/>
      <c r="H240" s="374"/>
      <c r="I240" s="374"/>
      <c r="J240" s="374"/>
      <c r="K240" s="374"/>
      <c r="L240" s="374"/>
      <c r="M240" s="374"/>
      <c r="N240" s="374"/>
      <c r="O240" s="374"/>
      <c r="P240" s="374"/>
      <c r="Q240" s="374"/>
      <c r="R240" s="374"/>
      <c r="S240" s="397"/>
      <c r="T240" s="19"/>
      <c r="U240" s="19"/>
      <c r="V240" s="19"/>
      <c r="W240" s="19"/>
      <c r="X240" s="19"/>
      <c r="Y240" s="364"/>
      <c r="Z240" s="364"/>
      <c r="AA240" s="364"/>
      <c r="AB240" s="364"/>
      <c r="AC240" s="364"/>
      <c r="AD240" s="364"/>
      <c r="AE240" s="364"/>
      <c r="AF240" s="364"/>
      <c r="AG240" s="13"/>
      <c r="AH240" s="19"/>
      <c r="AI240" s="19"/>
      <c r="AJ240" s="19"/>
      <c r="AK240" s="19"/>
      <c r="AL240" s="364"/>
      <c r="AM240" s="364"/>
      <c r="AN240" s="364"/>
      <c r="AO240" s="364"/>
      <c r="AP240" s="364"/>
      <c r="AQ240" s="364"/>
      <c r="AR240" s="364"/>
      <c r="AS240" s="364"/>
      <c r="AT240" s="13"/>
      <c r="BK240" s="126"/>
      <c r="BL240" s="126"/>
      <c r="BM240" s="126"/>
      <c r="BN240" s="126"/>
      <c r="BO240" s="126"/>
      <c r="BP240" s="153"/>
      <c r="BQ240" s="126"/>
      <c r="BR240" s="126"/>
      <c r="BS240" s="126"/>
      <c r="BT240" s="126"/>
      <c r="BU240" s="126"/>
      <c r="BV240" s="126"/>
      <c r="BW240" s="126"/>
      <c r="BX240" s="126"/>
      <c r="BY240" s="126"/>
      <c r="BZ240" s="126"/>
      <c r="CA240" s="126"/>
      <c r="CB240" s="126"/>
      <c r="CC240" s="219">
        <f>LOOKUP(A240,'Dropdown-Content (Hidden)'!$I$87:$I$137,'Dropdown-Content (Hidden)'!$N$87:$N$137)</f>
        <v>0</v>
      </c>
      <c r="CD240" s="219">
        <f>LOOKUP(A240,'Dropdown-Content (Hidden)'!$I$87:$I$137,'Dropdown-Content (Hidden)'!$O$87:$O$137)</f>
        <v>0</v>
      </c>
    </row>
    <row r="241" spans="1:82" ht="25.5" customHeight="1" x14ac:dyDescent="0.25">
      <c r="A241" s="45">
        <v>3</v>
      </c>
      <c r="B241" s="374" t="str">
        <f>LOOKUP(A241,'Dropdown-Content (Hidden)'!$I$87:$I$137,'Dropdown-Content (Hidden)'!$B$87:$B$137)</f>
        <v xml:space="preserve">  </v>
      </c>
      <c r="C241" s="374"/>
      <c r="D241" s="374"/>
      <c r="E241" s="374"/>
      <c r="F241" s="374"/>
      <c r="G241" s="374"/>
      <c r="H241" s="374"/>
      <c r="I241" s="374"/>
      <c r="J241" s="374"/>
      <c r="K241" s="374"/>
      <c r="L241" s="374"/>
      <c r="M241" s="374"/>
      <c r="N241" s="374"/>
      <c r="O241" s="374"/>
      <c r="P241" s="374"/>
      <c r="Q241" s="374"/>
      <c r="R241" s="374"/>
      <c r="S241" s="397"/>
      <c r="T241" s="19"/>
      <c r="U241" s="19"/>
      <c r="V241" s="19"/>
      <c r="W241" s="19"/>
      <c r="X241" s="19"/>
      <c r="Y241" s="364"/>
      <c r="Z241" s="364"/>
      <c r="AA241" s="364"/>
      <c r="AB241" s="364"/>
      <c r="AC241" s="364"/>
      <c r="AD241" s="364"/>
      <c r="AE241" s="364"/>
      <c r="AF241" s="364"/>
      <c r="AG241" s="13"/>
      <c r="AH241" s="19"/>
      <c r="AI241" s="19"/>
      <c r="AJ241" s="19"/>
      <c r="AK241" s="19"/>
      <c r="AL241" s="364"/>
      <c r="AM241" s="364"/>
      <c r="AN241" s="364"/>
      <c r="AO241" s="364"/>
      <c r="AP241" s="364"/>
      <c r="AQ241" s="364"/>
      <c r="AR241" s="364"/>
      <c r="AS241" s="364"/>
      <c r="AT241" s="13"/>
      <c r="BK241" s="126"/>
      <c r="BL241" s="126"/>
      <c r="BM241" s="126"/>
      <c r="BN241" s="126"/>
      <c r="BO241" s="126"/>
      <c r="BP241" s="153"/>
      <c r="BQ241" s="126"/>
      <c r="BR241" s="126"/>
      <c r="BS241" s="126"/>
      <c r="BT241" s="126"/>
      <c r="BU241" s="126"/>
      <c r="BV241" s="126"/>
      <c r="BW241" s="126"/>
      <c r="BX241" s="126"/>
      <c r="BY241" s="126"/>
      <c r="BZ241" s="126"/>
      <c r="CA241" s="126"/>
      <c r="CB241" s="126"/>
      <c r="CC241" s="219">
        <f>LOOKUP(A241,'Dropdown-Content (Hidden)'!$I$87:$I$137,'Dropdown-Content (Hidden)'!$N$87:$N$137)</f>
        <v>0</v>
      </c>
      <c r="CD241" s="219">
        <f>LOOKUP(A241,'Dropdown-Content (Hidden)'!$I$87:$I$137,'Dropdown-Content (Hidden)'!$O$87:$O$137)</f>
        <v>0</v>
      </c>
    </row>
    <row r="242" spans="1:82" ht="25.5" customHeight="1" x14ac:dyDescent="0.25">
      <c r="A242" s="45">
        <v>4</v>
      </c>
      <c r="B242" s="374" t="str">
        <f>LOOKUP(A242,'Dropdown-Content (Hidden)'!$I$87:$I$137,'Dropdown-Content (Hidden)'!$B$87:$B$137)</f>
        <v xml:space="preserve">  </v>
      </c>
      <c r="C242" s="374"/>
      <c r="D242" s="374"/>
      <c r="E242" s="374"/>
      <c r="F242" s="374"/>
      <c r="G242" s="374"/>
      <c r="H242" s="374"/>
      <c r="I242" s="374"/>
      <c r="J242" s="374"/>
      <c r="K242" s="374"/>
      <c r="L242" s="374"/>
      <c r="M242" s="374"/>
      <c r="N242" s="374"/>
      <c r="O242" s="374"/>
      <c r="P242" s="374"/>
      <c r="Q242" s="374"/>
      <c r="R242" s="374"/>
      <c r="S242" s="397"/>
      <c r="T242" s="19"/>
      <c r="U242" s="19"/>
      <c r="V242" s="19"/>
      <c r="W242" s="19"/>
      <c r="X242" s="19"/>
      <c r="Y242" s="364"/>
      <c r="Z242" s="364"/>
      <c r="AA242" s="364"/>
      <c r="AB242" s="364"/>
      <c r="AC242" s="364"/>
      <c r="AD242" s="364"/>
      <c r="AE242" s="364"/>
      <c r="AF242" s="364"/>
      <c r="AG242" s="13"/>
      <c r="AH242" s="19"/>
      <c r="AI242" s="19"/>
      <c r="AJ242" s="19"/>
      <c r="AK242" s="19"/>
      <c r="AL242" s="364"/>
      <c r="AM242" s="364"/>
      <c r="AN242" s="364"/>
      <c r="AO242" s="364"/>
      <c r="AP242" s="364"/>
      <c r="AQ242" s="364"/>
      <c r="AR242" s="364"/>
      <c r="AS242" s="364"/>
      <c r="AT242" s="13"/>
      <c r="BK242" s="126"/>
      <c r="BL242" s="126"/>
      <c r="BM242" s="126"/>
      <c r="BN242" s="126"/>
      <c r="BO242" s="126"/>
      <c r="BP242" s="153"/>
      <c r="BQ242" s="126"/>
      <c r="BR242" s="126"/>
      <c r="BS242" s="126"/>
      <c r="BT242" s="126"/>
      <c r="BU242" s="126"/>
      <c r="BV242" s="126"/>
      <c r="BW242" s="126"/>
      <c r="BX242" s="126"/>
      <c r="BY242" s="126"/>
      <c r="BZ242" s="126"/>
      <c r="CA242" s="126"/>
      <c r="CB242" s="126"/>
      <c r="CC242" s="219">
        <f>LOOKUP(A242,'Dropdown-Content (Hidden)'!$I$87:$I$137,'Dropdown-Content (Hidden)'!$N$87:$N$137)</f>
        <v>0</v>
      </c>
      <c r="CD242" s="219">
        <f>LOOKUP(A242,'Dropdown-Content (Hidden)'!$I$87:$I$137,'Dropdown-Content (Hidden)'!$O$87:$O$137)</f>
        <v>0</v>
      </c>
    </row>
    <row r="243" spans="1:82" ht="25.5" customHeight="1" x14ac:dyDescent="0.25">
      <c r="A243" s="45">
        <v>5</v>
      </c>
      <c r="B243" s="374" t="str">
        <f>LOOKUP(A243,'Dropdown-Content (Hidden)'!$I$87:$I$137,'Dropdown-Content (Hidden)'!$B$87:$B$137)</f>
        <v xml:space="preserve">  </v>
      </c>
      <c r="C243" s="374"/>
      <c r="D243" s="374"/>
      <c r="E243" s="374"/>
      <c r="F243" s="374"/>
      <c r="G243" s="374"/>
      <c r="H243" s="374"/>
      <c r="I243" s="374"/>
      <c r="J243" s="374"/>
      <c r="K243" s="374"/>
      <c r="L243" s="374"/>
      <c r="M243" s="374"/>
      <c r="N243" s="374"/>
      <c r="O243" s="374"/>
      <c r="P243" s="374"/>
      <c r="Q243" s="374"/>
      <c r="R243" s="374"/>
      <c r="S243" s="397"/>
      <c r="T243" s="19"/>
      <c r="U243" s="19"/>
      <c r="V243" s="19"/>
      <c r="W243" s="19"/>
      <c r="X243" s="19"/>
      <c r="Y243" s="364"/>
      <c r="Z243" s="364"/>
      <c r="AA243" s="364"/>
      <c r="AB243" s="364"/>
      <c r="AC243" s="364"/>
      <c r="AD243" s="364"/>
      <c r="AE243" s="364"/>
      <c r="AF243" s="364"/>
      <c r="AG243" s="13"/>
      <c r="AH243" s="19"/>
      <c r="AI243" s="19"/>
      <c r="AJ243" s="19"/>
      <c r="AK243" s="19"/>
      <c r="AL243" s="364"/>
      <c r="AM243" s="364"/>
      <c r="AN243" s="364"/>
      <c r="AO243" s="364"/>
      <c r="AP243" s="364"/>
      <c r="AQ243" s="364"/>
      <c r="AR243" s="364"/>
      <c r="AS243" s="364"/>
      <c r="AT243" s="13"/>
      <c r="BK243" s="126"/>
      <c r="BL243" s="126"/>
      <c r="BM243" s="126"/>
      <c r="BN243" s="126"/>
      <c r="BO243" s="126"/>
      <c r="BP243" s="153"/>
      <c r="BQ243" s="126"/>
      <c r="BR243" s="126"/>
      <c r="BS243" s="126"/>
      <c r="BT243" s="126"/>
      <c r="BU243" s="126"/>
      <c r="BV243" s="126"/>
      <c r="BW243" s="126"/>
      <c r="BX243" s="126"/>
      <c r="BY243" s="126"/>
      <c r="BZ243" s="126"/>
      <c r="CA243" s="126"/>
      <c r="CB243" s="126"/>
      <c r="CC243" s="219">
        <f>LOOKUP(A243,'Dropdown-Content (Hidden)'!$I$87:$I$137,'Dropdown-Content (Hidden)'!$N$87:$N$137)</f>
        <v>0</v>
      </c>
      <c r="CD243" s="219">
        <f>LOOKUP(A243,'Dropdown-Content (Hidden)'!$I$87:$I$137,'Dropdown-Content (Hidden)'!$O$87:$O$137)</f>
        <v>0</v>
      </c>
    </row>
    <row r="244" spans="1:82" ht="25.5" customHeight="1" x14ac:dyDescent="0.25">
      <c r="A244" s="45">
        <v>6</v>
      </c>
      <c r="B244" s="374" t="str">
        <f>LOOKUP(A244,'Dropdown-Content (Hidden)'!$I$87:$I$137,'Dropdown-Content (Hidden)'!$B$87:$B$137)</f>
        <v xml:space="preserve">  </v>
      </c>
      <c r="C244" s="374"/>
      <c r="D244" s="374"/>
      <c r="E244" s="374"/>
      <c r="F244" s="374"/>
      <c r="G244" s="374"/>
      <c r="H244" s="374"/>
      <c r="I244" s="374"/>
      <c r="J244" s="374"/>
      <c r="K244" s="374"/>
      <c r="L244" s="374"/>
      <c r="M244" s="374"/>
      <c r="N244" s="374"/>
      <c r="O244" s="374"/>
      <c r="P244" s="374"/>
      <c r="Q244" s="374"/>
      <c r="R244" s="374"/>
      <c r="S244" s="397"/>
      <c r="T244" s="19"/>
      <c r="U244" s="19"/>
      <c r="V244" s="19"/>
      <c r="W244" s="19"/>
      <c r="X244" s="19"/>
      <c r="Y244" s="364"/>
      <c r="Z244" s="364"/>
      <c r="AA244" s="364"/>
      <c r="AB244" s="364"/>
      <c r="AC244" s="364"/>
      <c r="AD244" s="364"/>
      <c r="AE244" s="364"/>
      <c r="AF244" s="364"/>
      <c r="AG244" s="13"/>
      <c r="AH244" s="19"/>
      <c r="AI244" s="19"/>
      <c r="AJ244" s="19"/>
      <c r="AK244" s="19"/>
      <c r="AL244" s="364"/>
      <c r="AM244" s="364"/>
      <c r="AN244" s="364"/>
      <c r="AO244" s="364"/>
      <c r="AP244" s="364"/>
      <c r="AQ244" s="364"/>
      <c r="AR244" s="364"/>
      <c r="AS244" s="364"/>
      <c r="AT244" s="13"/>
      <c r="BK244" s="126"/>
      <c r="BL244" s="126"/>
      <c r="BM244" s="126"/>
      <c r="BN244" s="126"/>
      <c r="BO244" s="126"/>
      <c r="BP244" s="153"/>
      <c r="BQ244" s="126"/>
      <c r="BR244" s="126"/>
      <c r="BS244" s="126"/>
      <c r="BT244" s="126"/>
      <c r="BU244" s="126"/>
      <c r="BV244" s="126"/>
      <c r="BW244" s="126"/>
      <c r="BX244" s="126"/>
      <c r="BY244" s="126"/>
      <c r="BZ244" s="126"/>
      <c r="CA244" s="126"/>
      <c r="CB244" s="126"/>
      <c r="CC244" s="219">
        <f>LOOKUP(A244,'Dropdown-Content (Hidden)'!$I$87:$I$137,'Dropdown-Content (Hidden)'!$N$87:$N$137)</f>
        <v>0</v>
      </c>
      <c r="CD244" s="219">
        <f>LOOKUP(A244,'Dropdown-Content (Hidden)'!$I$87:$I$137,'Dropdown-Content (Hidden)'!$O$87:$O$137)</f>
        <v>0</v>
      </c>
    </row>
    <row r="245" spans="1:82" ht="25.5" customHeight="1" x14ac:dyDescent="0.25">
      <c r="A245" s="45">
        <v>7</v>
      </c>
      <c r="B245" s="374" t="str">
        <f>LOOKUP(A245,'Dropdown-Content (Hidden)'!$I$87:$I$137,'Dropdown-Content (Hidden)'!$B$87:$B$137)</f>
        <v xml:space="preserve">  </v>
      </c>
      <c r="C245" s="374"/>
      <c r="D245" s="374"/>
      <c r="E245" s="374"/>
      <c r="F245" s="374"/>
      <c r="G245" s="374"/>
      <c r="H245" s="374"/>
      <c r="I245" s="374"/>
      <c r="J245" s="374"/>
      <c r="K245" s="374"/>
      <c r="L245" s="374"/>
      <c r="M245" s="374"/>
      <c r="N245" s="374"/>
      <c r="O245" s="374"/>
      <c r="P245" s="374"/>
      <c r="Q245" s="374"/>
      <c r="R245" s="374"/>
      <c r="S245" s="397"/>
      <c r="T245" s="19"/>
      <c r="U245" s="19"/>
      <c r="V245" s="19"/>
      <c r="W245" s="19"/>
      <c r="X245" s="19"/>
      <c r="Y245" s="364"/>
      <c r="Z245" s="364"/>
      <c r="AA245" s="364"/>
      <c r="AB245" s="364"/>
      <c r="AC245" s="364"/>
      <c r="AD245" s="364"/>
      <c r="AE245" s="364"/>
      <c r="AF245" s="364"/>
      <c r="AG245" s="13"/>
      <c r="AH245" s="19"/>
      <c r="AI245" s="19"/>
      <c r="AJ245" s="19"/>
      <c r="AK245" s="19"/>
      <c r="AL245" s="364"/>
      <c r="AM245" s="364"/>
      <c r="AN245" s="364"/>
      <c r="AO245" s="364"/>
      <c r="AP245" s="364"/>
      <c r="AQ245" s="364"/>
      <c r="AR245" s="364"/>
      <c r="AS245" s="364"/>
      <c r="AT245" s="13"/>
      <c r="BK245" s="126"/>
      <c r="BL245" s="126"/>
      <c r="BM245" s="126"/>
      <c r="BN245" s="126"/>
      <c r="BO245" s="126"/>
      <c r="BP245" s="153"/>
      <c r="BQ245" s="126"/>
      <c r="BR245" s="126"/>
      <c r="BS245" s="126"/>
      <c r="BT245" s="126"/>
      <c r="BU245" s="126"/>
      <c r="BV245" s="126"/>
      <c r="BW245" s="126"/>
      <c r="BX245" s="126"/>
      <c r="BY245" s="126"/>
      <c r="BZ245" s="126"/>
      <c r="CA245" s="126"/>
      <c r="CB245" s="126"/>
      <c r="CC245" s="219">
        <f>LOOKUP(A245,'Dropdown-Content (Hidden)'!$I$87:$I$137,'Dropdown-Content (Hidden)'!$N$87:$N$137)</f>
        <v>0</v>
      </c>
      <c r="CD245" s="219">
        <f>LOOKUP(A245,'Dropdown-Content (Hidden)'!$I$87:$I$137,'Dropdown-Content (Hidden)'!$O$87:$O$137)</f>
        <v>0</v>
      </c>
    </row>
    <row r="246" spans="1:82" ht="25.5" customHeight="1" x14ac:dyDescent="0.25">
      <c r="A246" s="45">
        <v>8</v>
      </c>
      <c r="B246" s="374" t="str">
        <f>LOOKUP(A246,'Dropdown-Content (Hidden)'!$I$87:$I$137,'Dropdown-Content (Hidden)'!$B$87:$B$137)</f>
        <v xml:space="preserve">  </v>
      </c>
      <c r="C246" s="374"/>
      <c r="D246" s="374"/>
      <c r="E246" s="374"/>
      <c r="F246" s="374"/>
      <c r="G246" s="374"/>
      <c r="H246" s="374"/>
      <c r="I246" s="374"/>
      <c r="J246" s="374"/>
      <c r="K246" s="374"/>
      <c r="L246" s="374"/>
      <c r="M246" s="374"/>
      <c r="N246" s="374"/>
      <c r="O246" s="374"/>
      <c r="P246" s="374"/>
      <c r="Q246" s="374"/>
      <c r="R246" s="374"/>
      <c r="S246" s="397"/>
      <c r="T246" s="19"/>
      <c r="U246" s="19"/>
      <c r="V246" s="19"/>
      <c r="W246" s="19"/>
      <c r="X246" s="19"/>
      <c r="Y246" s="364"/>
      <c r="Z246" s="364"/>
      <c r="AA246" s="364"/>
      <c r="AB246" s="364"/>
      <c r="AC246" s="364"/>
      <c r="AD246" s="364"/>
      <c r="AE246" s="364"/>
      <c r="AF246" s="364"/>
      <c r="AG246" s="13"/>
      <c r="AH246" s="19"/>
      <c r="AI246" s="19"/>
      <c r="AJ246" s="19"/>
      <c r="AK246" s="19"/>
      <c r="AL246" s="364"/>
      <c r="AM246" s="364"/>
      <c r="AN246" s="364"/>
      <c r="AO246" s="364"/>
      <c r="AP246" s="364"/>
      <c r="AQ246" s="364"/>
      <c r="AR246" s="364"/>
      <c r="AS246" s="364"/>
      <c r="AT246" s="13"/>
      <c r="BK246" s="126"/>
      <c r="BL246" s="126"/>
      <c r="BM246" s="126"/>
      <c r="BN246" s="126"/>
      <c r="BO246" s="126"/>
      <c r="BP246" s="153"/>
      <c r="BQ246" s="126"/>
      <c r="BR246" s="126"/>
      <c r="BS246" s="126"/>
      <c r="BT246" s="126"/>
      <c r="BU246" s="126"/>
      <c r="BV246" s="126"/>
      <c r="BW246" s="126"/>
      <c r="BX246" s="126"/>
      <c r="BY246" s="126"/>
      <c r="BZ246" s="126"/>
      <c r="CA246" s="126"/>
      <c r="CB246" s="126"/>
      <c r="CC246" s="219">
        <f>LOOKUP(A246,'Dropdown-Content (Hidden)'!$I$87:$I$137,'Dropdown-Content (Hidden)'!$N$87:$N$137)</f>
        <v>0</v>
      </c>
      <c r="CD246" s="219">
        <f>LOOKUP(A246,'Dropdown-Content (Hidden)'!$I$87:$I$137,'Dropdown-Content (Hidden)'!$O$87:$O$137)</f>
        <v>0</v>
      </c>
    </row>
    <row r="247" spans="1:82" ht="25.5" customHeight="1" x14ac:dyDescent="0.25">
      <c r="A247" s="45">
        <v>9</v>
      </c>
      <c r="B247" s="374" t="str">
        <f>LOOKUP(A247,'Dropdown-Content (Hidden)'!$I$87:$I$137,'Dropdown-Content (Hidden)'!$B$87:$B$137)</f>
        <v xml:space="preserve">  </v>
      </c>
      <c r="C247" s="374"/>
      <c r="D247" s="374"/>
      <c r="E247" s="374"/>
      <c r="F247" s="374"/>
      <c r="G247" s="374"/>
      <c r="H247" s="374"/>
      <c r="I247" s="374"/>
      <c r="J247" s="374"/>
      <c r="K247" s="374"/>
      <c r="L247" s="374"/>
      <c r="M247" s="374"/>
      <c r="N247" s="374"/>
      <c r="O247" s="374"/>
      <c r="P247" s="374"/>
      <c r="Q247" s="374"/>
      <c r="R247" s="374"/>
      <c r="S247" s="397"/>
      <c r="T247" s="19"/>
      <c r="U247" s="19"/>
      <c r="V247" s="19"/>
      <c r="W247" s="19"/>
      <c r="X247" s="19"/>
      <c r="Y247" s="364"/>
      <c r="Z247" s="364"/>
      <c r="AA247" s="364"/>
      <c r="AB247" s="364"/>
      <c r="AC247" s="364"/>
      <c r="AD247" s="364"/>
      <c r="AE247" s="364"/>
      <c r="AF247" s="364"/>
      <c r="AG247" s="13"/>
      <c r="AH247" s="19"/>
      <c r="AI247" s="19"/>
      <c r="AJ247" s="19"/>
      <c r="AK247" s="19"/>
      <c r="AL247" s="364"/>
      <c r="AM247" s="364"/>
      <c r="AN247" s="364"/>
      <c r="AO247" s="364"/>
      <c r="AP247" s="364"/>
      <c r="AQ247" s="364"/>
      <c r="AR247" s="364"/>
      <c r="AS247" s="364"/>
      <c r="AT247" s="13"/>
      <c r="BK247" s="126"/>
      <c r="BL247" s="126"/>
      <c r="BM247" s="126"/>
      <c r="BN247" s="126"/>
      <c r="BO247" s="126"/>
      <c r="BP247" s="153"/>
      <c r="BQ247" s="126"/>
      <c r="BR247" s="126"/>
      <c r="BS247" s="126"/>
      <c r="BT247" s="126"/>
      <c r="BU247" s="126"/>
      <c r="BV247" s="126"/>
      <c r="BW247" s="126"/>
      <c r="BX247" s="126"/>
      <c r="BY247" s="126"/>
      <c r="BZ247" s="126"/>
      <c r="CA247" s="126"/>
      <c r="CB247" s="126"/>
      <c r="CC247" s="219">
        <f>LOOKUP(A247,'Dropdown-Content (Hidden)'!$I$87:$I$137,'Dropdown-Content (Hidden)'!$N$87:$N$137)</f>
        <v>0</v>
      </c>
      <c r="CD247" s="219">
        <f>LOOKUP(A247,'Dropdown-Content (Hidden)'!$I$87:$I$137,'Dropdown-Content (Hidden)'!$O$87:$O$137)</f>
        <v>0</v>
      </c>
    </row>
    <row r="248" spans="1:82" ht="25.5" customHeight="1" x14ac:dyDescent="0.25">
      <c r="A248" s="45">
        <v>10</v>
      </c>
      <c r="B248" s="374" t="str">
        <f>LOOKUP(A248,'Dropdown-Content (Hidden)'!$I$87:$I$137,'Dropdown-Content (Hidden)'!$B$87:$B$137)</f>
        <v xml:space="preserve">  </v>
      </c>
      <c r="C248" s="374"/>
      <c r="D248" s="374"/>
      <c r="E248" s="374"/>
      <c r="F248" s="374"/>
      <c r="G248" s="374"/>
      <c r="H248" s="374"/>
      <c r="I248" s="374"/>
      <c r="J248" s="374"/>
      <c r="K248" s="374"/>
      <c r="L248" s="374"/>
      <c r="M248" s="374"/>
      <c r="N248" s="374"/>
      <c r="O248" s="374"/>
      <c r="P248" s="374"/>
      <c r="Q248" s="374"/>
      <c r="R248" s="374"/>
      <c r="S248" s="397"/>
      <c r="T248" s="19"/>
      <c r="U248" s="19"/>
      <c r="V248" s="19"/>
      <c r="W248" s="19"/>
      <c r="X248" s="19"/>
      <c r="Y248" s="364"/>
      <c r="Z248" s="364"/>
      <c r="AA248" s="364"/>
      <c r="AB248" s="364"/>
      <c r="AC248" s="364"/>
      <c r="AD248" s="364"/>
      <c r="AE248" s="364"/>
      <c r="AF248" s="364"/>
      <c r="AG248" s="13"/>
      <c r="AH248" s="19"/>
      <c r="AI248" s="19"/>
      <c r="AJ248" s="19"/>
      <c r="AK248" s="19"/>
      <c r="AL248" s="364"/>
      <c r="AM248" s="364"/>
      <c r="AN248" s="364"/>
      <c r="AO248" s="364"/>
      <c r="AP248" s="364"/>
      <c r="AQ248" s="364"/>
      <c r="AR248" s="364"/>
      <c r="AS248" s="364"/>
      <c r="AT248" s="13"/>
      <c r="BK248" s="126"/>
      <c r="BL248" s="126"/>
      <c r="BM248" s="126"/>
      <c r="BN248" s="126"/>
      <c r="BO248" s="126"/>
      <c r="BP248" s="153"/>
      <c r="BQ248" s="126"/>
      <c r="BR248" s="126"/>
      <c r="BS248" s="126"/>
      <c r="BT248" s="126"/>
      <c r="BU248" s="126"/>
      <c r="BV248" s="126"/>
      <c r="BW248" s="126"/>
      <c r="BX248" s="126"/>
      <c r="BY248" s="126"/>
      <c r="BZ248" s="126"/>
      <c r="CA248" s="126"/>
      <c r="CB248" s="126"/>
      <c r="CC248" s="219">
        <f>LOOKUP(A248,'Dropdown-Content (Hidden)'!$I$87:$I$137,'Dropdown-Content (Hidden)'!$N$87:$N$137)</f>
        <v>0</v>
      </c>
      <c r="CD248" s="219">
        <f>LOOKUP(A248,'Dropdown-Content (Hidden)'!$I$87:$I$137,'Dropdown-Content (Hidden)'!$O$87:$O$137)</f>
        <v>0</v>
      </c>
    </row>
    <row r="249" spans="1:82" ht="25.5" customHeight="1" x14ac:dyDescent="0.25">
      <c r="A249" s="45">
        <v>11</v>
      </c>
      <c r="B249" s="374" t="str">
        <f>LOOKUP(A249,'Dropdown-Content (Hidden)'!$I$87:$I$137,'Dropdown-Content (Hidden)'!$B$87:$B$137)</f>
        <v xml:space="preserve">  </v>
      </c>
      <c r="C249" s="374"/>
      <c r="D249" s="374"/>
      <c r="E249" s="374"/>
      <c r="F249" s="374"/>
      <c r="G249" s="374"/>
      <c r="H249" s="374"/>
      <c r="I249" s="374"/>
      <c r="J249" s="374"/>
      <c r="K249" s="374"/>
      <c r="L249" s="374"/>
      <c r="M249" s="374"/>
      <c r="N249" s="374"/>
      <c r="O249" s="374"/>
      <c r="P249" s="374"/>
      <c r="Q249" s="374"/>
      <c r="R249" s="374"/>
      <c r="S249" s="397"/>
      <c r="T249" s="19"/>
      <c r="U249" s="19"/>
      <c r="V249" s="19"/>
      <c r="W249" s="19"/>
      <c r="X249" s="19"/>
      <c r="Y249" s="364"/>
      <c r="Z249" s="364"/>
      <c r="AA249" s="364"/>
      <c r="AB249" s="364"/>
      <c r="AC249" s="364"/>
      <c r="AD249" s="364"/>
      <c r="AE249" s="364"/>
      <c r="AF249" s="364"/>
      <c r="AG249" s="13"/>
      <c r="AH249" s="19"/>
      <c r="AI249" s="19"/>
      <c r="AJ249" s="19"/>
      <c r="AK249" s="19"/>
      <c r="AL249" s="364"/>
      <c r="AM249" s="364"/>
      <c r="AN249" s="364"/>
      <c r="AO249" s="364"/>
      <c r="AP249" s="364"/>
      <c r="AQ249" s="364"/>
      <c r="AR249" s="364"/>
      <c r="AS249" s="364"/>
      <c r="AT249" s="13"/>
      <c r="BK249" s="126"/>
      <c r="BL249" s="126"/>
      <c r="BM249" s="126"/>
      <c r="BN249" s="126"/>
      <c r="BO249" s="126"/>
      <c r="BP249" s="153"/>
      <c r="BQ249" s="126"/>
      <c r="BR249" s="126"/>
      <c r="BS249" s="126"/>
      <c r="BT249" s="126"/>
      <c r="BU249" s="126"/>
      <c r="BV249" s="126"/>
      <c r="BW249" s="126"/>
      <c r="BX249" s="126"/>
      <c r="BY249" s="126"/>
      <c r="BZ249" s="126"/>
      <c r="CA249" s="126"/>
      <c r="CB249" s="126"/>
      <c r="CC249" s="219">
        <f>LOOKUP(A249,'Dropdown-Content (Hidden)'!$I$87:$I$137,'Dropdown-Content (Hidden)'!$N$87:$N$137)</f>
        <v>0</v>
      </c>
      <c r="CD249" s="219">
        <f>LOOKUP(A249,'Dropdown-Content (Hidden)'!$I$87:$I$137,'Dropdown-Content (Hidden)'!$O$87:$O$137)</f>
        <v>0</v>
      </c>
    </row>
    <row r="250" spans="1:82" ht="25.5" customHeight="1" x14ac:dyDescent="0.25">
      <c r="A250" s="45">
        <v>12</v>
      </c>
      <c r="B250" s="374" t="str">
        <f>LOOKUP(A250,'Dropdown-Content (Hidden)'!$I$87:$I$137,'Dropdown-Content (Hidden)'!$B$87:$B$137)</f>
        <v xml:space="preserve">  </v>
      </c>
      <c r="C250" s="374"/>
      <c r="D250" s="374"/>
      <c r="E250" s="374"/>
      <c r="F250" s="374"/>
      <c r="G250" s="374"/>
      <c r="H250" s="374"/>
      <c r="I250" s="374"/>
      <c r="J250" s="374"/>
      <c r="K250" s="374"/>
      <c r="L250" s="374"/>
      <c r="M250" s="374"/>
      <c r="N250" s="374"/>
      <c r="O250" s="374"/>
      <c r="P250" s="374"/>
      <c r="Q250" s="374"/>
      <c r="R250" s="374"/>
      <c r="S250" s="397"/>
      <c r="T250" s="19"/>
      <c r="U250" s="19"/>
      <c r="V250" s="19"/>
      <c r="W250" s="19"/>
      <c r="X250" s="19"/>
      <c r="Y250" s="364"/>
      <c r="Z250" s="364"/>
      <c r="AA250" s="364"/>
      <c r="AB250" s="364"/>
      <c r="AC250" s="364"/>
      <c r="AD250" s="364"/>
      <c r="AE250" s="364"/>
      <c r="AF250" s="364"/>
      <c r="AG250" s="13"/>
      <c r="AH250" s="19"/>
      <c r="AI250" s="19"/>
      <c r="AJ250" s="19"/>
      <c r="AK250" s="19"/>
      <c r="AL250" s="364"/>
      <c r="AM250" s="364"/>
      <c r="AN250" s="364"/>
      <c r="AO250" s="364"/>
      <c r="AP250" s="364"/>
      <c r="AQ250" s="364"/>
      <c r="AR250" s="364"/>
      <c r="AS250" s="364"/>
      <c r="AT250" s="13"/>
      <c r="BK250" s="126"/>
      <c r="BL250" s="126"/>
      <c r="BM250" s="126"/>
      <c r="BN250" s="126"/>
      <c r="BO250" s="126"/>
      <c r="BP250" s="153"/>
      <c r="BQ250" s="126"/>
      <c r="BR250" s="126"/>
      <c r="BS250" s="126"/>
      <c r="BT250" s="126"/>
      <c r="BU250" s="126"/>
      <c r="BV250" s="126"/>
      <c r="BW250" s="126"/>
      <c r="BX250" s="126"/>
      <c r="BY250" s="126"/>
      <c r="BZ250" s="126"/>
      <c r="CA250" s="126"/>
      <c r="CB250" s="126"/>
      <c r="CC250" s="219">
        <f>LOOKUP(A250,'Dropdown-Content (Hidden)'!$I$87:$I$137,'Dropdown-Content (Hidden)'!$N$87:$N$137)</f>
        <v>0</v>
      </c>
      <c r="CD250" s="219">
        <f>LOOKUP(A250,'Dropdown-Content (Hidden)'!$I$87:$I$137,'Dropdown-Content (Hidden)'!$O$87:$O$137)</f>
        <v>0</v>
      </c>
    </row>
    <row r="251" spans="1:82" ht="25.5" customHeight="1" x14ac:dyDescent="0.25">
      <c r="A251" s="45">
        <v>13</v>
      </c>
      <c r="B251" s="374" t="str">
        <f>LOOKUP(A251,'Dropdown-Content (Hidden)'!$I$87:$I$137,'Dropdown-Content (Hidden)'!$B$87:$B$137)</f>
        <v xml:space="preserve">  </v>
      </c>
      <c r="C251" s="374"/>
      <c r="D251" s="374"/>
      <c r="E251" s="374"/>
      <c r="F251" s="374"/>
      <c r="G251" s="374"/>
      <c r="H251" s="374"/>
      <c r="I251" s="374"/>
      <c r="J251" s="374"/>
      <c r="K251" s="374"/>
      <c r="L251" s="374"/>
      <c r="M251" s="374"/>
      <c r="N251" s="374"/>
      <c r="O251" s="374"/>
      <c r="P251" s="374"/>
      <c r="Q251" s="374"/>
      <c r="R251" s="374"/>
      <c r="S251" s="397"/>
      <c r="T251" s="19"/>
      <c r="U251" s="19"/>
      <c r="V251" s="19"/>
      <c r="W251" s="19"/>
      <c r="X251" s="19"/>
      <c r="Y251" s="364"/>
      <c r="Z251" s="364"/>
      <c r="AA251" s="364"/>
      <c r="AB251" s="364"/>
      <c r="AC251" s="364"/>
      <c r="AD251" s="364"/>
      <c r="AE251" s="364"/>
      <c r="AF251" s="364"/>
      <c r="AG251" s="13"/>
      <c r="AH251" s="19"/>
      <c r="AI251" s="19"/>
      <c r="AJ251" s="19"/>
      <c r="AK251" s="19"/>
      <c r="AL251" s="364"/>
      <c r="AM251" s="364"/>
      <c r="AN251" s="364"/>
      <c r="AO251" s="364"/>
      <c r="AP251" s="364"/>
      <c r="AQ251" s="364"/>
      <c r="AR251" s="364"/>
      <c r="AS251" s="364"/>
      <c r="AT251" s="13"/>
      <c r="BK251" s="126"/>
      <c r="BL251" s="126"/>
      <c r="BM251" s="126"/>
      <c r="BN251" s="126"/>
      <c r="BO251" s="126"/>
      <c r="BP251" s="153"/>
      <c r="BQ251" s="126"/>
      <c r="BR251" s="126"/>
      <c r="BS251" s="126"/>
      <c r="BT251" s="126"/>
      <c r="BU251" s="126"/>
      <c r="BV251" s="126"/>
      <c r="BW251" s="126"/>
      <c r="BX251" s="126"/>
      <c r="BY251" s="126"/>
      <c r="BZ251" s="126"/>
      <c r="CA251" s="126"/>
      <c r="CB251" s="126"/>
      <c r="CC251" s="219">
        <f>LOOKUP(A251,'Dropdown-Content (Hidden)'!$I$87:$I$137,'Dropdown-Content (Hidden)'!$N$87:$N$137)</f>
        <v>0</v>
      </c>
      <c r="CD251" s="219">
        <f>LOOKUP(A251,'Dropdown-Content (Hidden)'!$I$87:$I$137,'Dropdown-Content (Hidden)'!$O$87:$O$137)</f>
        <v>0</v>
      </c>
    </row>
    <row r="252" spans="1:82" ht="25.5" customHeight="1" x14ac:dyDescent="0.25">
      <c r="A252" s="45">
        <v>14</v>
      </c>
      <c r="B252" s="374" t="str">
        <f>LOOKUP(A252,'Dropdown-Content (Hidden)'!$I$87:$I$137,'Dropdown-Content (Hidden)'!$B$87:$B$137)</f>
        <v xml:space="preserve">  </v>
      </c>
      <c r="C252" s="374"/>
      <c r="D252" s="374"/>
      <c r="E252" s="374"/>
      <c r="F252" s="374"/>
      <c r="G252" s="374"/>
      <c r="H252" s="374"/>
      <c r="I252" s="374"/>
      <c r="J252" s="374"/>
      <c r="K252" s="374"/>
      <c r="L252" s="374"/>
      <c r="M252" s="374"/>
      <c r="N252" s="374"/>
      <c r="O252" s="374"/>
      <c r="P252" s="374"/>
      <c r="Q252" s="374"/>
      <c r="R252" s="374"/>
      <c r="S252" s="397"/>
      <c r="T252" s="19"/>
      <c r="U252" s="19"/>
      <c r="V252" s="19"/>
      <c r="W252" s="19"/>
      <c r="X252" s="19"/>
      <c r="Y252" s="364"/>
      <c r="Z252" s="364"/>
      <c r="AA252" s="364"/>
      <c r="AB252" s="364"/>
      <c r="AC252" s="364"/>
      <c r="AD252" s="364"/>
      <c r="AE252" s="364"/>
      <c r="AF252" s="364"/>
      <c r="AG252" s="13"/>
      <c r="AH252" s="19"/>
      <c r="AI252" s="19"/>
      <c r="AJ252" s="19"/>
      <c r="AK252" s="19"/>
      <c r="AL252" s="364"/>
      <c r="AM252" s="364"/>
      <c r="AN252" s="364"/>
      <c r="AO252" s="364"/>
      <c r="AP252" s="364"/>
      <c r="AQ252" s="364"/>
      <c r="AR252" s="364"/>
      <c r="AS252" s="364"/>
      <c r="AT252" s="13"/>
      <c r="BK252" s="126"/>
      <c r="BL252" s="126"/>
      <c r="BM252" s="126"/>
      <c r="BN252" s="126"/>
      <c r="BO252" s="126"/>
      <c r="BP252" s="153"/>
      <c r="BQ252" s="126"/>
      <c r="BR252" s="126"/>
      <c r="BS252" s="126"/>
      <c r="BT252" s="126"/>
      <c r="BU252" s="126"/>
      <c r="BV252" s="126"/>
      <c r="BW252" s="126"/>
      <c r="BX252" s="126"/>
      <c r="BY252" s="126"/>
      <c r="BZ252" s="126"/>
      <c r="CA252" s="126"/>
      <c r="CB252" s="126"/>
      <c r="CC252" s="219">
        <f>LOOKUP(A252,'Dropdown-Content (Hidden)'!$I$87:$I$137,'Dropdown-Content (Hidden)'!$N$87:$N$137)</f>
        <v>0</v>
      </c>
      <c r="CD252" s="219">
        <f>LOOKUP(A252,'Dropdown-Content (Hidden)'!$I$87:$I$137,'Dropdown-Content (Hidden)'!$O$87:$O$137)</f>
        <v>0</v>
      </c>
    </row>
    <row r="253" spans="1:82" ht="25.5" customHeight="1" x14ac:dyDescent="0.25">
      <c r="A253" s="45">
        <v>15</v>
      </c>
      <c r="B253" s="374" t="str">
        <f>LOOKUP(A253,'Dropdown-Content (Hidden)'!$I$87:$I$137,'Dropdown-Content (Hidden)'!$B$87:$B$137)</f>
        <v xml:space="preserve">  </v>
      </c>
      <c r="C253" s="374"/>
      <c r="D253" s="374"/>
      <c r="E253" s="374"/>
      <c r="F253" s="374"/>
      <c r="G253" s="374"/>
      <c r="H253" s="374"/>
      <c r="I253" s="374"/>
      <c r="J253" s="374"/>
      <c r="K253" s="374"/>
      <c r="L253" s="374"/>
      <c r="M253" s="374"/>
      <c r="N253" s="374"/>
      <c r="O253" s="374"/>
      <c r="P253" s="374"/>
      <c r="Q253" s="374"/>
      <c r="R253" s="374"/>
      <c r="S253" s="397"/>
      <c r="T253" s="19"/>
      <c r="U253" s="19"/>
      <c r="V253" s="19"/>
      <c r="W253" s="19"/>
      <c r="X253" s="19"/>
      <c r="Y253" s="364"/>
      <c r="Z253" s="364"/>
      <c r="AA253" s="364"/>
      <c r="AB253" s="364"/>
      <c r="AC253" s="364"/>
      <c r="AD253" s="364"/>
      <c r="AE253" s="364"/>
      <c r="AF253" s="364"/>
      <c r="AG253" s="13"/>
      <c r="AH253" s="19"/>
      <c r="AI253" s="19"/>
      <c r="AJ253" s="19"/>
      <c r="AK253" s="19"/>
      <c r="AL253" s="364"/>
      <c r="AM253" s="364"/>
      <c r="AN253" s="364"/>
      <c r="AO253" s="364"/>
      <c r="AP253" s="364"/>
      <c r="AQ253" s="364"/>
      <c r="AR253" s="364"/>
      <c r="AS253" s="364"/>
      <c r="AT253" s="13"/>
      <c r="BK253" s="126"/>
      <c r="BL253" s="126"/>
      <c r="BM253" s="126"/>
      <c r="BN253" s="126"/>
      <c r="BO253" s="126"/>
      <c r="BP253" s="153"/>
      <c r="BQ253" s="126"/>
      <c r="BR253" s="126"/>
      <c r="BS253" s="126"/>
      <c r="BT253" s="126"/>
      <c r="BU253" s="126"/>
      <c r="BV253" s="126"/>
      <c r="BW253" s="126"/>
      <c r="BX253" s="126"/>
      <c r="BY253" s="126"/>
      <c r="BZ253" s="126"/>
      <c r="CA253" s="126"/>
      <c r="CB253" s="126"/>
      <c r="CC253" s="219">
        <f>LOOKUP(A253,'Dropdown-Content (Hidden)'!$I$87:$I$137,'Dropdown-Content (Hidden)'!$N$87:$N$137)</f>
        <v>0</v>
      </c>
      <c r="CD253" s="219">
        <f>LOOKUP(A253,'Dropdown-Content (Hidden)'!$I$87:$I$137,'Dropdown-Content (Hidden)'!$O$87:$O$137)</f>
        <v>0</v>
      </c>
    </row>
    <row r="254" spans="1:82" ht="25.5" customHeight="1" x14ac:dyDescent="0.25">
      <c r="A254" s="45">
        <v>16</v>
      </c>
      <c r="B254" s="374" t="str">
        <f>LOOKUP(A254,'Dropdown-Content (Hidden)'!$I$87:$I$137,'Dropdown-Content (Hidden)'!$B$87:$B$137)</f>
        <v xml:space="preserve">  </v>
      </c>
      <c r="C254" s="374"/>
      <c r="D254" s="374"/>
      <c r="E254" s="374"/>
      <c r="F254" s="374"/>
      <c r="G254" s="374"/>
      <c r="H254" s="374"/>
      <c r="I254" s="374"/>
      <c r="J254" s="374"/>
      <c r="K254" s="374"/>
      <c r="L254" s="374"/>
      <c r="M254" s="374"/>
      <c r="N254" s="374"/>
      <c r="O254" s="374"/>
      <c r="P254" s="374"/>
      <c r="Q254" s="374"/>
      <c r="R254" s="374"/>
      <c r="S254" s="397"/>
      <c r="T254" s="19"/>
      <c r="U254" s="19"/>
      <c r="V254" s="19"/>
      <c r="W254" s="19"/>
      <c r="X254" s="19"/>
      <c r="Y254" s="364"/>
      <c r="Z254" s="364"/>
      <c r="AA254" s="364"/>
      <c r="AB254" s="364"/>
      <c r="AC254" s="364"/>
      <c r="AD254" s="364"/>
      <c r="AE254" s="364"/>
      <c r="AF254" s="364"/>
      <c r="AG254" s="13"/>
      <c r="AH254" s="19"/>
      <c r="AI254" s="19"/>
      <c r="AJ254" s="19"/>
      <c r="AK254" s="19"/>
      <c r="AL254" s="364"/>
      <c r="AM254" s="364"/>
      <c r="AN254" s="364"/>
      <c r="AO254" s="364"/>
      <c r="AP254" s="364"/>
      <c r="AQ254" s="364"/>
      <c r="AR254" s="364"/>
      <c r="AS254" s="364"/>
      <c r="AT254" s="13"/>
      <c r="BK254" s="126"/>
      <c r="BL254" s="126"/>
      <c r="BM254" s="126"/>
      <c r="BN254" s="126"/>
      <c r="BO254" s="126"/>
      <c r="BP254" s="153"/>
      <c r="BQ254" s="126"/>
      <c r="BR254" s="126"/>
      <c r="BS254" s="126"/>
      <c r="BT254" s="126"/>
      <c r="BU254" s="126"/>
      <c r="BV254" s="126"/>
      <c r="BW254" s="126"/>
      <c r="BX254" s="126"/>
      <c r="BY254" s="126"/>
      <c r="BZ254" s="126"/>
      <c r="CA254" s="126"/>
      <c r="CB254" s="126"/>
      <c r="CC254" s="219">
        <f>LOOKUP(A254,'Dropdown-Content (Hidden)'!$I$87:$I$137,'Dropdown-Content (Hidden)'!$N$87:$N$137)</f>
        <v>0</v>
      </c>
      <c r="CD254" s="219">
        <f>LOOKUP(A254,'Dropdown-Content (Hidden)'!$I$87:$I$137,'Dropdown-Content (Hidden)'!$O$87:$O$137)</f>
        <v>0</v>
      </c>
    </row>
    <row r="255" spans="1:82" ht="25.5" customHeight="1" x14ac:dyDescent="0.25">
      <c r="A255" s="45">
        <v>17</v>
      </c>
      <c r="B255" s="374" t="str">
        <f>LOOKUP(A255,'Dropdown-Content (Hidden)'!$I$87:$I$137,'Dropdown-Content (Hidden)'!$B$87:$B$137)</f>
        <v xml:space="preserve">  </v>
      </c>
      <c r="C255" s="374"/>
      <c r="D255" s="374"/>
      <c r="E255" s="374"/>
      <c r="F255" s="374"/>
      <c r="G255" s="374"/>
      <c r="H255" s="374"/>
      <c r="I255" s="374"/>
      <c r="J255" s="374"/>
      <c r="K255" s="374"/>
      <c r="L255" s="374"/>
      <c r="M255" s="374"/>
      <c r="N255" s="374"/>
      <c r="O255" s="374"/>
      <c r="P255" s="374"/>
      <c r="Q255" s="374"/>
      <c r="R255" s="374"/>
      <c r="S255" s="397"/>
      <c r="T255" s="19"/>
      <c r="U255" s="19"/>
      <c r="V255" s="19"/>
      <c r="W255" s="19"/>
      <c r="X255" s="19"/>
      <c r="Y255" s="364"/>
      <c r="Z255" s="364"/>
      <c r="AA255" s="364"/>
      <c r="AB255" s="364"/>
      <c r="AC255" s="364"/>
      <c r="AD255" s="364"/>
      <c r="AE255" s="364"/>
      <c r="AF255" s="364"/>
      <c r="AG255" s="13"/>
      <c r="AH255" s="19"/>
      <c r="AI255" s="19"/>
      <c r="AJ255" s="19"/>
      <c r="AK255" s="19"/>
      <c r="AL255" s="364"/>
      <c r="AM255" s="364"/>
      <c r="AN255" s="364"/>
      <c r="AO255" s="364"/>
      <c r="AP255" s="364"/>
      <c r="AQ255" s="364"/>
      <c r="AR255" s="364"/>
      <c r="AS255" s="364"/>
      <c r="AT255" s="13"/>
      <c r="BK255" s="126"/>
      <c r="BL255" s="126"/>
      <c r="BM255" s="126"/>
      <c r="BN255" s="126"/>
      <c r="BO255" s="126"/>
      <c r="BP255" s="153"/>
      <c r="BQ255" s="126"/>
      <c r="BR255" s="126"/>
      <c r="BS255" s="126"/>
      <c r="BT255" s="126"/>
      <c r="BU255" s="126"/>
      <c r="BV255" s="126"/>
      <c r="BW255" s="126"/>
      <c r="BX255" s="126"/>
      <c r="BY255" s="126"/>
      <c r="BZ255" s="126"/>
      <c r="CA255" s="126"/>
      <c r="CB255" s="126"/>
      <c r="CC255" s="219">
        <f>LOOKUP(A255,'Dropdown-Content (Hidden)'!$I$87:$I$137,'Dropdown-Content (Hidden)'!$N$87:$N$137)</f>
        <v>0</v>
      </c>
      <c r="CD255" s="219">
        <f>LOOKUP(A255,'Dropdown-Content (Hidden)'!$I$87:$I$137,'Dropdown-Content (Hidden)'!$O$87:$O$137)</f>
        <v>0</v>
      </c>
    </row>
    <row r="256" spans="1:82" ht="25.5" customHeight="1" x14ac:dyDescent="0.25">
      <c r="A256" s="45">
        <v>18</v>
      </c>
      <c r="B256" s="374" t="str">
        <f>LOOKUP(A256,'Dropdown-Content (Hidden)'!$I$87:$I$137,'Dropdown-Content (Hidden)'!$B$87:$B$137)</f>
        <v xml:space="preserve">  </v>
      </c>
      <c r="C256" s="374"/>
      <c r="D256" s="374"/>
      <c r="E256" s="374"/>
      <c r="F256" s="374"/>
      <c r="G256" s="374"/>
      <c r="H256" s="374"/>
      <c r="I256" s="374"/>
      <c r="J256" s="374"/>
      <c r="K256" s="374"/>
      <c r="L256" s="374"/>
      <c r="M256" s="374"/>
      <c r="N256" s="374"/>
      <c r="O256" s="374"/>
      <c r="P256" s="374"/>
      <c r="Q256" s="374"/>
      <c r="R256" s="374"/>
      <c r="S256" s="397"/>
      <c r="T256" s="19"/>
      <c r="U256" s="19"/>
      <c r="V256" s="19"/>
      <c r="W256" s="19"/>
      <c r="X256" s="19"/>
      <c r="Y256" s="364"/>
      <c r="Z256" s="364"/>
      <c r="AA256" s="364"/>
      <c r="AB256" s="364"/>
      <c r="AC256" s="364"/>
      <c r="AD256" s="364"/>
      <c r="AE256" s="364"/>
      <c r="AF256" s="364"/>
      <c r="AG256" s="13"/>
      <c r="AH256" s="19"/>
      <c r="AI256" s="19"/>
      <c r="AJ256" s="19"/>
      <c r="AK256" s="19"/>
      <c r="AL256" s="364"/>
      <c r="AM256" s="364"/>
      <c r="AN256" s="364"/>
      <c r="AO256" s="364"/>
      <c r="AP256" s="364"/>
      <c r="AQ256" s="364"/>
      <c r="AR256" s="364"/>
      <c r="AS256" s="364"/>
      <c r="AT256" s="13"/>
      <c r="BK256" s="126"/>
      <c r="BL256" s="126"/>
      <c r="BM256" s="126"/>
      <c r="BN256" s="126"/>
      <c r="BO256" s="126"/>
      <c r="BP256" s="153"/>
      <c r="BQ256" s="126"/>
      <c r="BR256" s="126"/>
      <c r="BS256" s="126"/>
      <c r="BT256" s="126"/>
      <c r="BU256" s="126"/>
      <c r="BV256" s="126"/>
      <c r="BW256" s="126"/>
      <c r="BX256" s="126"/>
      <c r="BY256" s="126"/>
      <c r="BZ256" s="126"/>
      <c r="CA256" s="126"/>
      <c r="CB256" s="126"/>
      <c r="CC256" s="219">
        <f>LOOKUP(A256,'Dropdown-Content (Hidden)'!$I$87:$I$137,'Dropdown-Content (Hidden)'!$N$87:$N$137)</f>
        <v>0</v>
      </c>
      <c r="CD256" s="219">
        <f>LOOKUP(A256,'Dropdown-Content (Hidden)'!$I$87:$I$137,'Dropdown-Content (Hidden)'!$O$87:$O$137)</f>
        <v>0</v>
      </c>
    </row>
    <row r="257" spans="1:82" ht="25.5" customHeight="1" x14ac:dyDescent="0.25">
      <c r="A257" s="45">
        <v>19</v>
      </c>
      <c r="B257" s="374" t="str">
        <f>LOOKUP(A257,'Dropdown-Content (Hidden)'!$I$87:$I$137,'Dropdown-Content (Hidden)'!$B$87:$B$137)</f>
        <v xml:space="preserve">  </v>
      </c>
      <c r="C257" s="374"/>
      <c r="D257" s="374"/>
      <c r="E257" s="374"/>
      <c r="F257" s="374"/>
      <c r="G257" s="374"/>
      <c r="H257" s="374"/>
      <c r="I257" s="374"/>
      <c r="J257" s="374"/>
      <c r="K257" s="374"/>
      <c r="L257" s="374"/>
      <c r="M257" s="374"/>
      <c r="N257" s="374"/>
      <c r="O257" s="374"/>
      <c r="P257" s="374"/>
      <c r="Q257" s="374"/>
      <c r="R257" s="374"/>
      <c r="S257" s="397"/>
      <c r="T257" s="19"/>
      <c r="U257" s="19"/>
      <c r="V257" s="19"/>
      <c r="W257" s="19"/>
      <c r="X257" s="19"/>
      <c r="Y257" s="364"/>
      <c r="Z257" s="364"/>
      <c r="AA257" s="364"/>
      <c r="AB257" s="364"/>
      <c r="AC257" s="364"/>
      <c r="AD257" s="364"/>
      <c r="AE257" s="364"/>
      <c r="AF257" s="364"/>
      <c r="AG257" s="13"/>
      <c r="AH257" s="19"/>
      <c r="AI257" s="19"/>
      <c r="AJ257" s="19"/>
      <c r="AK257" s="19"/>
      <c r="AL257" s="364"/>
      <c r="AM257" s="364"/>
      <c r="AN257" s="364"/>
      <c r="AO257" s="364"/>
      <c r="AP257" s="364"/>
      <c r="AQ257" s="364"/>
      <c r="AR257" s="364"/>
      <c r="AS257" s="364"/>
      <c r="AT257" s="13"/>
      <c r="BK257" s="126"/>
      <c r="BL257" s="126"/>
      <c r="BM257" s="126"/>
      <c r="BN257" s="126"/>
      <c r="BO257" s="126"/>
      <c r="BP257" s="153"/>
      <c r="BQ257" s="126"/>
      <c r="BR257" s="126"/>
      <c r="BS257" s="126"/>
      <c r="BT257" s="126"/>
      <c r="BU257" s="126"/>
      <c r="BV257" s="126"/>
      <c r="BW257" s="126"/>
      <c r="BX257" s="126"/>
      <c r="BY257" s="126"/>
      <c r="BZ257" s="126"/>
      <c r="CA257" s="126"/>
      <c r="CB257" s="126"/>
      <c r="CC257" s="219">
        <f>LOOKUP(A257,'Dropdown-Content (Hidden)'!$I$87:$I$137,'Dropdown-Content (Hidden)'!$N$87:$N$137)</f>
        <v>0</v>
      </c>
      <c r="CD257" s="219">
        <f>LOOKUP(A257,'Dropdown-Content (Hidden)'!$I$87:$I$137,'Dropdown-Content (Hidden)'!$O$87:$O$137)</f>
        <v>0</v>
      </c>
    </row>
    <row r="258" spans="1:82" ht="25.5" customHeight="1" x14ac:dyDescent="0.25">
      <c r="A258" s="45">
        <v>20</v>
      </c>
      <c r="B258" s="374" t="str">
        <f>LOOKUP(A258,'Dropdown-Content (Hidden)'!$I$87:$I$137,'Dropdown-Content (Hidden)'!$B$87:$B$137)</f>
        <v xml:space="preserve">  </v>
      </c>
      <c r="C258" s="374"/>
      <c r="D258" s="374"/>
      <c r="E258" s="374"/>
      <c r="F258" s="374"/>
      <c r="G258" s="374"/>
      <c r="H258" s="374"/>
      <c r="I258" s="374"/>
      <c r="J258" s="374"/>
      <c r="K258" s="374"/>
      <c r="L258" s="374"/>
      <c r="M258" s="374"/>
      <c r="N258" s="374"/>
      <c r="O258" s="374"/>
      <c r="P258" s="374"/>
      <c r="Q258" s="374"/>
      <c r="R258" s="374"/>
      <c r="S258" s="397"/>
      <c r="T258" s="19"/>
      <c r="U258" s="19"/>
      <c r="V258" s="19"/>
      <c r="W258" s="19"/>
      <c r="X258" s="19"/>
      <c r="Y258" s="364"/>
      <c r="Z258" s="364"/>
      <c r="AA258" s="364"/>
      <c r="AB258" s="364"/>
      <c r="AC258" s="364"/>
      <c r="AD258" s="364"/>
      <c r="AE258" s="364"/>
      <c r="AF258" s="364"/>
      <c r="AG258" s="13"/>
      <c r="AH258" s="19"/>
      <c r="AI258" s="19"/>
      <c r="AJ258" s="19"/>
      <c r="AK258" s="19"/>
      <c r="AL258" s="364"/>
      <c r="AM258" s="364"/>
      <c r="AN258" s="364"/>
      <c r="AO258" s="364"/>
      <c r="AP258" s="364"/>
      <c r="AQ258" s="364"/>
      <c r="AR258" s="364"/>
      <c r="AS258" s="364"/>
      <c r="AT258" s="13"/>
      <c r="BK258" s="126"/>
      <c r="BL258" s="126"/>
      <c r="BM258" s="126"/>
      <c r="BN258" s="126"/>
      <c r="BO258" s="126"/>
      <c r="BP258" s="153"/>
      <c r="BQ258" s="126"/>
      <c r="BR258" s="126"/>
      <c r="BS258" s="126"/>
      <c r="BT258" s="126"/>
      <c r="BU258" s="126"/>
      <c r="BV258" s="126"/>
      <c r="BW258" s="126"/>
      <c r="BX258" s="126"/>
      <c r="BY258" s="126"/>
      <c r="BZ258" s="126"/>
      <c r="CA258" s="126"/>
      <c r="CB258" s="126"/>
      <c r="CC258" s="219">
        <f>LOOKUP(A258,'Dropdown-Content (Hidden)'!$I$87:$I$137,'Dropdown-Content (Hidden)'!$N$87:$N$137)</f>
        <v>0</v>
      </c>
      <c r="CD258" s="219">
        <f>LOOKUP(A258,'Dropdown-Content (Hidden)'!$I$87:$I$137,'Dropdown-Content (Hidden)'!$O$87:$O$137)</f>
        <v>0</v>
      </c>
    </row>
    <row r="259" spans="1:82" ht="25.5" customHeight="1" x14ac:dyDescent="0.25">
      <c r="A259" s="45">
        <v>21</v>
      </c>
      <c r="B259" s="374" t="str">
        <f>LOOKUP(A259,'Dropdown-Content (Hidden)'!$I$87:$I$137,'Dropdown-Content (Hidden)'!$B$87:$B$137)</f>
        <v xml:space="preserve">  </v>
      </c>
      <c r="C259" s="374"/>
      <c r="D259" s="374"/>
      <c r="E259" s="374"/>
      <c r="F259" s="374"/>
      <c r="G259" s="374"/>
      <c r="H259" s="374"/>
      <c r="I259" s="374"/>
      <c r="J259" s="374"/>
      <c r="K259" s="374"/>
      <c r="L259" s="374"/>
      <c r="M259" s="374"/>
      <c r="N259" s="374"/>
      <c r="O259" s="374"/>
      <c r="P259" s="374"/>
      <c r="Q259" s="374"/>
      <c r="R259" s="374"/>
      <c r="S259" s="397"/>
      <c r="T259" s="19"/>
      <c r="U259" s="19"/>
      <c r="V259" s="19"/>
      <c r="W259" s="19"/>
      <c r="X259" s="19"/>
      <c r="Y259" s="364"/>
      <c r="Z259" s="364"/>
      <c r="AA259" s="364"/>
      <c r="AB259" s="364"/>
      <c r="AC259" s="364"/>
      <c r="AD259" s="364"/>
      <c r="AE259" s="364"/>
      <c r="AF259" s="364"/>
      <c r="AG259" s="13"/>
      <c r="AH259" s="19"/>
      <c r="AI259" s="19"/>
      <c r="AJ259" s="19"/>
      <c r="AK259" s="19"/>
      <c r="AL259" s="364"/>
      <c r="AM259" s="364"/>
      <c r="AN259" s="364"/>
      <c r="AO259" s="364"/>
      <c r="AP259" s="364"/>
      <c r="AQ259" s="364"/>
      <c r="AR259" s="364"/>
      <c r="AS259" s="364"/>
      <c r="AT259" s="13"/>
      <c r="BK259" s="126"/>
      <c r="BL259" s="126"/>
      <c r="BM259" s="126"/>
      <c r="BN259" s="126"/>
      <c r="BO259" s="126"/>
      <c r="BP259" s="153"/>
      <c r="BQ259" s="126"/>
      <c r="BR259" s="126"/>
      <c r="BS259" s="126"/>
      <c r="BT259" s="126"/>
      <c r="BU259" s="126"/>
      <c r="BV259" s="126"/>
      <c r="BW259" s="126"/>
      <c r="BX259" s="126"/>
      <c r="BY259" s="126"/>
      <c r="BZ259" s="126"/>
      <c r="CA259" s="126"/>
      <c r="CB259" s="126"/>
      <c r="CC259" s="219">
        <f>LOOKUP(A259,'Dropdown-Content (Hidden)'!$I$87:$I$137,'Dropdown-Content (Hidden)'!$N$87:$N$137)</f>
        <v>0</v>
      </c>
      <c r="CD259" s="219">
        <f>LOOKUP(A259,'Dropdown-Content (Hidden)'!$I$87:$I$137,'Dropdown-Content (Hidden)'!$O$87:$O$137)</f>
        <v>0</v>
      </c>
    </row>
    <row r="260" spans="1:82" ht="25.5" customHeight="1" x14ac:dyDescent="0.25">
      <c r="A260" s="45">
        <v>22</v>
      </c>
      <c r="B260" s="374" t="str">
        <f>LOOKUP(A260,'Dropdown-Content (Hidden)'!$I$87:$I$137,'Dropdown-Content (Hidden)'!$B$87:$B$137)</f>
        <v xml:space="preserve">  </v>
      </c>
      <c r="C260" s="374"/>
      <c r="D260" s="374"/>
      <c r="E260" s="374"/>
      <c r="F260" s="374"/>
      <c r="G260" s="374"/>
      <c r="H260" s="374"/>
      <c r="I260" s="374"/>
      <c r="J260" s="374"/>
      <c r="K260" s="374"/>
      <c r="L260" s="374"/>
      <c r="M260" s="374"/>
      <c r="N260" s="374"/>
      <c r="O260" s="374"/>
      <c r="P260" s="374"/>
      <c r="Q260" s="374"/>
      <c r="R260" s="374"/>
      <c r="S260" s="397"/>
      <c r="T260" s="19"/>
      <c r="U260" s="19"/>
      <c r="V260" s="19"/>
      <c r="W260" s="19"/>
      <c r="X260" s="19"/>
      <c r="Y260" s="364"/>
      <c r="Z260" s="364"/>
      <c r="AA260" s="364"/>
      <c r="AB260" s="364"/>
      <c r="AC260" s="364"/>
      <c r="AD260" s="364"/>
      <c r="AE260" s="364"/>
      <c r="AF260" s="364"/>
      <c r="AG260" s="13"/>
      <c r="AH260" s="19"/>
      <c r="AI260" s="19"/>
      <c r="AJ260" s="19"/>
      <c r="AK260" s="19"/>
      <c r="AL260" s="364"/>
      <c r="AM260" s="364"/>
      <c r="AN260" s="364"/>
      <c r="AO260" s="364"/>
      <c r="AP260" s="364"/>
      <c r="AQ260" s="364"/>
      <c r="AR260" s="364"/>
      <c r="AS260" s="364"/>
      <c r="AT260" s="13"/>
      <c r="BK260" s="126"/>
      <c r="BL260" s="126"/>
      <c r="BM260" s="126"/>
      <c r="BN260" s="126"/>
      <c r="BO260" s="126"/>
      <c r="BP260" s="153"/>
      <c r="BQ260" s="126"/>
      <c r="BR260" s="126"/>
      <c r="BS260" s="126"/>
      <c r="BT260" s="126"/>
      <c r="BU260" s="126"/>
      <c r="BV260" s="126"/>
      <c r="BW260" s="126"/>
      <c r="BX260" s="126"/>
      <c r="BY260" s="126"/>
      <c r="BZ260" s="126"/>
      <c r="CA260" s="126"/>
      <c r="CB260" s="126"/>
      <c r="CC260" s="219">
        <f>LOOKUP(A260,'Dropdown-Content (Hidden)'!$I$87:$I$137,'Dropdown-Content (Hidden)'!$N$87:$N$137)</f>
        <v>0</v>
      </c>
      <c r="CD260" s="219">
        <f>LOOKUP(A260,'Dropdown-Content (Hidden)'!$I$87:$I$137,'Dropdown-Content (Hidden)'!$O$87:$O$137)</f>
        <v>0</v>
      </c>
    </row>
    <row r="261" spans="1:82" ht="25.5" customHeight="1" x14ac:dyDescent="0.25">
      <c r="A261" s="45">
        <v>23</v>
      </c>
      <c r="B261" s="374" t="str">
        <f>LOOKUP(A261,'Dropdown-Content (Hidden)'!$I$87:$I$137,'Dropdown-Content (Hidden)'!$B$87:$B$137)</f>
        <v xml:space="preserve">  </v>
      </c>
      <c r="C261" s="374"/>
      <c r="D261" s="374"/>
      <c r="E261" s="374"/>
      <c r="F261" s="374"/>
      <c r="G261" s="374"/>
      <c r="H261" s="374"/>
      <c r="I261" s="374"/>
      <c r="J261" s="374"/>
      <c r="K261" s="374"/>
      <c r="L261" s="374"/>
      <c r="M261" s="374"/>
      <c r="N261" s="374"/>
      <c r="O261" s="374"/>
      <c r="P261" s="374"/>
      <c r="Q261" s="374"/>
      <c r="R261" s="374"/>
      <c r="S261" s="397"/>
      <c r="T261" s="19"/>
      <c r="U261" s="19"/>
      <c r="V261" s="19"/>
      <c r="W261" s="19"/>
      <c r="X261" s="19"/>
      <c r="Y261" s="364"/>
      <c r="Z261" s="364"/>
      <c r="AA261" s="364"/>
      <c r="AB261" s="364"/>
      <c r="AC261" s="364"/>
      <c r="AD261" s="364"/>
      <c r="AE261" s="364"/>
      <c r="AF261" s="364"/>
      <c r="AG261" s="13"/>
      <c r="AH261" s="19"/>
      <c r="AI261" s="19"/>
      <c r="AJ261" s="19"/>
      <c r="AK261" s="19"/>
      <c r="AL261" s="364"/>
      <c r="AM261" s="364"/>
      <c r="AN261" s="364"/>
      <c r="AO261" s="364"/>
      <c r="AP261" s="364"/>
      <c r="AQ261" s="364"/>
      <c r="AR261" s="364"/>
      <c r="AS261" s="364"/>
      <c r="AT261" s="13"/>
      <c r="BK261" s="126"/>
      <c r="BL261" s="126"/>
      <c r="BM261" s="126"/>
      <c r="BN261" s="126"/>
      <c r="BO261" s="126"/>
      <c r="BP261" s="153"/>
      <c r="BQ261" s="126"/>
      <c r="BR261" s="126"/>
      <c r="BS261" s="126"/>
      <c r="BT261" s="126"/>
      <c r="BU261" s="126"/>
      <c r="BV261" s="126"/>
      <c r="BW261" s="126"/>
      <c r="BX261" s="126"/>
      <c r="BY261" s="126"/>
      <c r="BZ261" s="126"/>
      <c r="CA261" s="126"/>
      <c r="CB261" s="126"/>
      <c r="CC261" s="219">
        <f>LOOKUP(A261,'Dropdown-Content (Hidden)'!$I$87:$I$137,'Dropdown-Content (Hidden)'!$N$87:$N$137)</f>
        <v>0</v>
      </c>
      <c r="CD261" s="219">
        <f>LOOKUP(A261,'Dropdown-Content (Hidden)'!$I$87:$I$137,'Dropdown-Content (Hidden)'!$O$87:$O$137)</f>
        <v>0</v>
      </c>
    </row>
    <row r="262" spans="1:82" ht="25.5" customHeight="1" x14ac:dyDescent="0.25">
      <c r="A262" s="45">
        <v>24</v>
      </c>
      <c r="B262" s="374" t="str">
        <f>LOOKUP(A262,'Dropdown-Content (Hidden)'!$I$87:$I$137,'Dropdown-Content (Hidden)'!$B$87:$B$137)</f>
        <v xml:space="preserve">  </v>
      </c>
      <c r="C262" s="374"/>
      <c r="D262" s="374"/>
      <c r="E262" s="374"/>
      <c r="F262" s="374"/>
      <c r="G262" s="374"/>
      <c r="H262" s="374"/>
      <c r="I262" s="374"/>
      <c r="J262" s="374"/>
      <c r="K262" s="374"/>
      <c r="L262" s="374"/>
      <c r="M262" s="374"/>
      <c r="N262" s="374"/>
      <c r="O262" s="374"/>
      <c r="P262" s="374"/>
      <c r="Q262" s="374"/>
      <c r="R262" s="374"/>
      <c r="S262" s="397"/>
      <c r="T262" s="19"/>
      <c r="U262" s="19"/>
      <c r="V262" s="19"/>
      <c r="W262" s="19"/>
      <c r="X262" s="19"/>
      <c r="Y262" s="364"/>
      <c r="Z262" s="364"/>
      <c r="AA262" s="364"/>
      <c r="AB262" s="364"/>
      <c r="AC262" s="364"/>
      <c r="AD262" s="364"/>
      <c r="AE262" s="364"/>
      <c r="AF262" s="364"/>
      <c r="AG262" s="13"/>
      <c r="AH262" s="19"/>
      <c r="AI262" s="19"/>
      <c r="AJ262" s="19"/>
      <c r="AK262" s="19"/>
      <c r="AL262" s="364"/>
      <c r="AM262" s="364"/>
      <c r="AN262" s="364"/>
      <c r="AO262" s="364"/>
      <c r="AP262" s="364"/>
      <c r="AQ262" s="364"/>
      <c r="AR262" s="364"/>
      <c r="AS262" s="364"/>
      <c r="AT262" s="13"/>
      <c r="BK262" s="126"/>
      <c r="BL262" s="126"/>
      <c r="BM262" s="126"/>
      <c r="BN262" s="126"/>
      <c r="BO262" s="126"/>
      <c r="BP262" s="153"/>
      <c r="BQ262" s="126"/>
      <c r="BR262" s="126"/>
      <c r="BS262" s="126"/>
      <c r="BT262" s="126"/>
      <c r="BU262" s="126"/>
      <c r="BV262" s="126"/>
      <c r="BW262" s="126"/>
      <c r="BX262" s="126"/>
      <c r="BY262" s="126"/>
      <c r="BZ262" s="126"/>
      <c r="CA262" s="126"/>
      <c r="CB262" s="126"/>
      <c r="CC262" s="219">
        <f>LOOKUP(A262,'Dropdown-Content (Hidden)'!$I$87:$I$137,'Dropdown-Content (Hidden)'!$N$87:$N$137)</f>
        <v>0</v>
      </c>
      <c r="CD262" s="219">
        <f>LOOKUP(A262,'Dropdown-Content (Hidden)'!$I$87:$I$137,'Dropdown-Content (Hidden)'!$O$87:$O$137)</f>
        <v>0</v>
      </c>
    </row>
    <row r="263" spans="1:82" ht="25.5" customHeight="1" x14ac:dyDescent="0.25">
      <c r="A263" s="45">
        <v>25</v>
      </c>
      <c r="B263" s="374" t="str">
        <f>LOOKUP(A263,'Dropdown-Content (Hidden)'!$I$87:$I$137,'Dropdown-Content (Hidden)'!$B$87:$B$137)</f>
        <v xml:space="preserve">  </v>
      </c>
      <c r="C263" s="374"/>
      <c r="D263" s="374"/>
      <c r="E263" s="374"/>
      <c r="F263" s="374"/>
      <c r="G263" s="374"/>
      <c r="H263" s="374"/>
      <c r="I263" s="374"/>
      <c r="J263" s="374"/>
      <c r="K263" s="374"/>
      <c r="L263" s="374"/>
      <c r="M263" s="374"/>
      <c r="N263" s="374"/>
      <c r="O263" s="374"/>
      <c r="P263" s="374"/>
      <c r="Q263" s="374"/>
      <c r="R263" s="374"/>
      <c r="S263" s="397"/>
      <c r="T263" s="19"/>
      <c r="U263" s="19"/>
      <c r="V263" s="19"/>
      <c r="W263" s="19"/>
      <c r="X263" s="19"/>
      <c r="Y263" s="364"/>
      <c r="Z263" s="364"/>
      <c r="AA263" s="364"/>
      <c r="AB263" s="364"/>
      <c r="AC263" s="364"/>
      <c r="AD263" s="364"/>
      <c r="AE263" s="364"/>
      <c r="AF263" s="364"/>
      <c r="AG263" s="13"/>
      <c r="AH263" s="19"/>
      <c r="AI263" s="19"/>
      <c r="AJ263" s="19"/>
      <c r="AK263" s="19"/>
      <c r="AL263" s="364"/>
      <c r="AM263" s="364"/>
      <c r="AN263" s="364"/>
      <c r="AO263" s="364"/>
      <c r="AP263" s="364"/>
      <c r="AQ263" s="364"/>
      <c r="AR263" s="364"/>
      <c r="AS263" s="364"/>
      <c r="AT263" s="13"/>
      <c r="BK263" s="126"/>
      <c r="BL263" s="126"/>
      <c r="BM263" s="126"/>
      <c r="BN263" s="126"/>
      <c r="BO263" s="126"/>
      <c r="BP263" s="153"/>
      <c r="BQ263" s="126"/>
      <c r="BR263" s="126"/>
      <c r="BS263" s="126"/>
      <c r="BT263" s="126"/>
      <c r="BU263" s="126"/>
      <c r="BV263" s="126"/>
      <c r="BW263" s="126"/>
      <c r="BX263" s="126"/>
      <c r="BY263" s="126"/>
      <c r="BZ263" s="126"/>
      <c r="CA263" s="126"/>
      <c r="CB263" s="126"/>
      <c r="CC263" s="219">
        <f>LOOKUP(A263,'Dropdown-Content (Hidden)'!$I$87:$I$137,'Dropdown-Content (Hidden)'!$N$87:$N$137)</f>
        <v>0</v>
      </c>
      <c r="CD263" s="219">
        <f>LOOKUP(A263,'Dropdown-Content (Hidden)'!$I$87:$I$137,'Dropdown-Content (Hidden)'!$O$87:$O$137)</f>
        <v>0</v>
      </c>
    </row>
    <row r="264" spans="1:82" ht="25.5" hidden="1" customHeight="1" x14ac:dyDescent="0.25">
      <c r="A264" s="45">
        <v>26</v>
      </c>
      <c r="B264" s="374" t="str">
        <f>LOOKUP(A264,'Dropdown-Content (Hidden)'!$I$87:$I$137,'Dropdown-Content (Hidden)'!$B$87:$B$137)</f>
        <v xml:space="preserve">  </v>
      </c>
      <c r="C264" s="374"/>
      <c r="D264" s="374"/>
      <c r="E264" s="374"/>
      <c r="F264" s="374"/>
      <c r="G264" s="374"/>
      <c r="H264" s="374"/>
      <c r="I264" s="374"/>
      <c r="J264" s="374"/>
      <c r="K264" s="374"/>
      <c r="L264" s="374"/>
      <c r="M264" s="374"/>
      <c r="N264" s="374"/>
      <c r="O264" s="374"/>
      <c r="P264" s="374"/>
      <c r="Q264" s="374"/>
      <c r="R264" s="374"/>
      <c r="S264" s="397"/>
      <c r="T264" s="19"/>
      <c r="U264" s="19"/>
      <c r="V264" s="19"/>
      <c r="W264" s="19"/>
      <c r="X264" s="19"/>
      <c r="Y264" s="364"/>
      <c r="Z264" s="364"/>
      <c r="AA264" s="364"/>
      <c r="AB264" s="364"/>
      <c r="AC264" s="364"/>
      <c r="AD264" s="364"/>
      <c r="AE264" s="364"/>
      <c r="AF264" s="364"/>
      <c r="AG264" s="13"/>
      <c r="AH264" s="19"/>
      <c r="AI264" s="19"/>
      <c r="AJ264" s="19"/>
      <c r="AK264" s="19"/>
      <c r="AL264" s="364"/>
      <c r="AM264" s="364"/>
      <c r="AN264" s="364"/>
      <c r="AO264" s="364"/>
      <c r="AP264" s="364"/>
      <c r="AQ264" s="364"/>
      <c r="AR264" s="364"/>
      <c r="AS264" s="364"/>
      <c r="AT264" s="13"/>
      <c r="BK264" s="126"/>
      <c r="BL264" s="126"/>
      <c r="BM264" s="126"/>
      <c r="BN264" s="126"/>
      <c r="BO264" s="126"/>
      <c r="BP264" s="153"/>
      <c r="BQ264" s="126"/>
      <c r="BR264" s="126"/>
      <c r="BS264" s="126"/>
      <c r="BT264" s="126"/>
      <c r="BU264" s="126"/>
      <c r="BV264" s="126"/>
      <c r="BW264" s="126"/>
      <c r="BX264" s="126"/>
      <c r="BY264" s="126"/>
      <c r="BZ264" s="126"/>
      <c r="CA264" s="126"/>
      <c r="CB264" s="126"/>
      <c r="CC264" s="219">
        <f>LOOKUP(A264,'Dropdown-Content (Hidden)'!$I$87:$I$137,'Dropdown-Content (Hidden)'!$N$87:$N$137)</f>
        <v>0</v>
      </c>
      <c r="CD264" s="219">
        <f>LOOKUP(A264,'Dropdown-Content (Hidden)'!$I$87:$I$137,'Dropdown-Content (Hidden)'!$O$87:$O$137)</f>
        <v>0</v>
      </c>
    </row>
    <row r="265" spans="1:82" ht="23.25" hidden="1" customHeight="1" x14ac:dyDescent="0.25">
      <c r="A265" s="45">
        <v>27</v>
      </c>
      <c r="B265" s="374" t="str">
        <f>LOOKUP(A265,'Dropdown-Content (Hidden)'!$I$87:$I$137,'Dropdown-Content (Hidden)'!$B$87:$B$137)</f>
        <v xml:space="preserve">  </v>
      </c>
      <c r="C265" s="374"/>
      <c r="D265" s="374"/>
      <c r="E265" s="374"/>
      <c r="F265" s="374"/>
      <c r="G265" s="374"/>
      <c r="H265" s="374"/>
      <c r="I265" s="374"/>
      <c r="J265" s="374"/>
      <c r="K265" s="374"/>
      <c r="L265" s="374"/>
      <c r="M265" s="374"/>
      <c r="N265" s="374"/>
      <c r="O265" s="374"/>
      <c r="P265" s="374"/>
      <c r="Q265" s="374"/>
      <c r="R265" s="374"/>
      <c r="S265" s="397"/>
      <c r="T265" s="19"/>
      <c r="U265" s="19"/>
      <c r="V265" s="19"/>
      <c r="W265" s="19"/>
      <c r="X265" s="19"/>
      <c r="Y265" s="364"/>
      <c r="Z265" s="364"/>
      <c r="AA265" s="364"/>
      <c r="AB265" s="364"/>
      <c r="AC265" s="364"/>
      <c r="AD265" s="364"/>
      <c r="AE265" s="364"/>
      <c r="AF265" s="364"/>
      <c r="AG265" s="13"/>
      <c r="AH265" s="19"/>
      <c r="AI265" s="19"/>
      <c r="AJ265" s="19"/>
      <c r="AK265" s="19"/>
      <c r="AL265" s="364"/>
      <c r="AM265" s="364"/>
      <c r="AN265" s="364"/>
      <c r="AO265" s="364"/>
      <c r="AP265" s="364"/>
      <c r="AQ265" s="364"/>
      <c r="AR265" s="364"/>
      <c r="AS265" s="364"/>
      <c r="AT265" s="13"/>
      <c r="BK265" s="126"/>
      <c r="BL265" s="126"/>
      <c r="BM265" s="126"/>
      <c r="BN265" s="126"/>
      <c r="BO265" s="126"/>
      <c r="BP265" s="153"/>
      <c r="BQ265" s="126"/>
      <c r="BR265" s="126"/>
      <c r="BS265" s="126"/>
      <c r="BT265" s="126"/>
      <c r="BU265" s="126"/>
      <c r="BV265" s="126"/>
      <c r="BW265" s="126"/>
      <c r="BX265" s="126"/>
      <c r="BY265" s="126"/>
      <c r="BZ265" s="126"/>
      <c r="CA265" s="126"/>
      <c r="CB265" s="126"/>
      <c r="CC265" s="219">
        <f>LOOKUP(A265,'Dropdown-Content (Hidden)'!$I$87:$I$137,'Dropdown-Content (Hidden)'!$N$87:$N$137)</f>
        <v>0</v>
      </c>
      <c r="CD265" s="219">
        <f>LOOKUP(A265,'Dropdown-Content (Hidden)'!$I$87:$I$137,'Dropdown-Content (Hidden)'!$O$87:$O$137)</f>
        <v>0</v>
      </c>
    </row>
    <row r="266" spans="1:82" ht="23.25" hidden="1" customHeight="1" x14ac:dyDescent="0.25">
      <c r="A266" s="45">
        <v>28</v>
      </c>
      <c r="B266" s="374" t="str">
        <f>LOOKUP(A266,'Dropdown-Content (Hidden)'!$I$87:$I$137,'Dropdown-Content (Hidden)'!$B$87:$B$137)</f>
        <v xml:space="preserve">  </v>
      </c>
      <c r="C266" s="374"/>
      <c r="D266" s="374"/>
      <c r="E266" s="374"/>
      <c r="F266" s="374"/>
      <c r="G266" s="374"/>
      <c r="H266" s="374"/>
      <c r="I266" s="374"/>
      <c r="J266" s="374"/>
      <c r="K266" s="374"/>
      <c r="L266" s="374"/>
      <c r="M266" s="374"/>
      <c r="N266" s="374"/>
      <c r="O266" s="374"/>
      <c r="P266" s="374"/>
      <c r="Q266" s="374"/>
      <c r="R266" s="374"/>
      <c r="S266" s="397"/>
      <c r="T266" s="19"/>
      <c r="U266" s="19"/>
      <c r="V266" s="19"/>
      <c r="W266" s="19"/>
      <c r="X266" s="19"/>
      <c r="Y266" s="364"/>
      <c r="Z266" s="364"/>
      <c r="AA266" s="364"/>
      <c r="AB266" s="364"/>
      <c r="AC266" s="364"/>
      <c r="AD266" s="364"/>
      <c r="AE266" s="364"/>
      <c r="AF266" s="364"/>
      <c r="AG266" s="13"/>
      <c r="AH266" s="19"/>
      <c r="AI266" s="19"/>
      <c r="AJ266" s="19"/>
      <c r="AK266" s="19"/>
      <c r="AL266" s="364"/>
      <c r="AM266" s="364"/>
      <c r="AN266" s="364"/>
      <c r="AO266" s="364"/>
      <c r="AP266" s="364"/>
      <c r="AQ266" s="364"/>
      <c r="AR266" s="364"/>
      <c r="AS266" s="364"/>
      <c r="AT266" s="13"/>
      <c r="BK266" s="126"/>
      <c r="BL266" s="126"/>
      <c r="BM266" s="126"/>
      <c r="BN266" s="126"/>
      <c r="BO266" s="126"/>
      <c r="BP266" s="153"/>
      <c r="BQ266" s="126"/>
      <c r="BR266" s="126"/>
      <c r="BS266" s="126"/>
      <c r="BT266" s="126"/>
      <c r="BU266" s="126"/>
      <c r="BV266" s="126"/>
      <c r="BW266" s="126"/>
      <c r="BX266" s="126"/>
      <c r="BY266" s="126"/>
      <c r="BZ266" s="126"/>
      <c r="CA266" s="126"/>
      <c r="CB266" s="126"/>
      <c r="CC266" s="219">
        <f>LOOKUP(A266,'Dropdown-Content (Hidden)'!$I$87:$I$137,'Dropdown-Content (Hidden)'!$N$87:$N$137)</f>
        <v>0</v>
      </c>
      <c r="CD266" s="219">
        <f>LOOKUP(A266,'Dropdown-Content (Hidden)'!$I$87:$I$137,'Dropdown-Content (Hidden)'!$O$87:$O$137)</f>
        <v>0</v>
      </c>
    </row>
    <row r="267" spans="1:82" ht="23.25" hidden="1" customHeight="1" x14ac:dyDescent="0.25">
      <c r="A267" s="45">
        <v>29</v>
      </c>
      <c r="B267" s="374" t="str">
        <f>LOOKUP(A267,'Dropdown-Content (Hidden)'!$I$87:$I$137,'Dropdown-Content (Hidden)'!$B$87:$B$137)</f>
        <v xml:space="preserve">  </v>
      </c>
      <c r="C267" s="374"/>
      <c r="D267" s="374"/>
      <c r="E267" s="374"/>
      <c r="F267" s="374"/>
      <c r="G267" s="374"/>
      <c r="H267" s="374"/>
      <c r="I267" s="374"/>
      <c r="J267" s="374"/>
      <c r="K267" s="374"/>
      <c r="L267" s="374"/>
      <c r="M267" s="374"/>
      <c r="N267" s="374"/>
      <c r="O267" s="374"/>
      <c r="P267" s="374"/>
      <c r="Q267" s="374"/>
      <c r="R267" s="374"/>
      <c r="S267" s="397"/>
      <c r="T267" s="19"/>
      <c r="U267" s="19"/>
      <c r="V267" s="19"/>
      <c r="W267" s="19"/>
      <c r="X267" s="19"/>
      <c r="Y267" s="364"/>
      <c r="Z267" s="364"/>
      <c r="AA267" s="364"/>
      <c r="AB267" s="364"/>
      <c r="AC267" s="364"/>
      <c r="AD267" s="364"/>
      <c r="AE267" s="364"/>
      <c r="AF267" s="364"/>
      <c r="AG267" s="13"/>
      <c r="AH267" s="19"/>
      <c r="AI267" s="19"/>
      <c r="AJ267" s="19"/>
      <c r="AK267" s="19"/>
      <c r="AL267" s="364"/>
      <c r="AM267" s="364"/>
      <c r="AN267" s="364"/>
      <c r="AO267" s="364"/>
      <c r="AP267" s="364"/>
      <c r="AQ267" s="364"/>
      <c r="AR267" s="364"/>
      <c r="AS267" s="364"/>
      <c r="AT267" s="13"/>
      <c r="BK267" s="126"/>
      <c r="BL267" s="126"/>
      <c r="BM267" s="126"/>
      <c r="BN267" s="126"/>
      <c r="BO267" s="126"/>
      <c r="BP267" s="153"/>
      <c r="BQ267" s="126"/>
      <c r="BR267" s="126"/>
      <c r="BS267" s="126"/>
      <c r="BT267" s="126"/>
      <c r="BU267" s="126"/>
      <c r="BV267" s="126"/>
      <c r="BW267" s="126"/>
      <c r="BX267" s="126"/>
      <c r="BY267" s="126"/>
      <c r="BZ267" s="126"/>
      <c r="CA267" s="126"/>
      <c r="CB267" s="126"/>
      <c r="CC267" s="219">
        <f>LOOKUP(A267,'Dropdown-Content (Hidden)'!$I$87:$I$137,'Dropdown-Content (Hidden)'!$N$87:$N$137)</f>
        <v>0</v>
      </c>
      <c r="CD267" s="219">
        <f>LOOKUP(A267,'Dropdown-Content (Hidden)'!$I$87:$I$137,'Dropdown-Content (Hidden)'!$O$87:$O$137)</f>
        <v>0</v>
      </c>
    </row>
    <row r="268" spans="1:82" ht="23.25" hidden="1" customHeight="1" x14ac:dyDescent="0.25">
      <c r="A268" s="45">
        <v>30</v>
      </c>
      <c r="B268" s="374" t="str">
        <f>LOOKUP(A268,'Dropdown-Content (Hidden)'!$I$87:$I$137,'Dropdown-Content (Hidden)'!$B$87:$B$137)</f>
        <v xml:space="preserve">  </v>
      </c>
      <c r="C268" s="374"/>
      <c r="D268" s="374"/>
      <c r="E268" s="374"/>
      <c r="F268" s="374"/>
      <c r="G268" s="374"/>
      <c r="H268" s="374"/>
      <c r="I268" s="374"/>
      <c r="J268" s="374"/>
      <c r="K268" s="374"/>
      <c r="L268" s="374"/>
      <c r="M268" s="374"/>
      <c r="N268" s="374"/>
      <c r="O268" s="374"/>
      <c r="P268" s="374"/>
      <c r="Q268" s="374"/>
      <c r="R268" s="374"/>
      <c r="S268" s="397"/>
      <c r="T268" s="19"/>
      <c r="U268" s="19"/>
      <c r="V268" s="19"/>
      <c r="W268" s="19"/>
      <c r="X268" s="19"/>
      <c r="Y268" s="364"/>
      <c r="Z268" s="364"/>
      <c r="AA268" s="364"/>
      <c r="AB268" s="364"/>
      <c r="AC268" s="364"/>
      <c r="AD268" s="364"/>
      <c r="AE268" s="364"/>
      <c r="AF268" s="364"/>
      <c r="AG268" s="13"/>
      <c r="AH268" s="19"/>
      <c r="AI268" s="19"/>
      <c r="AJ268" s="19"/>
      <c r="AK268" s="19"/>
      <c r="AL268" s="364"/>
      <c r="AM268" s="364"/>
      <c r="AN268" s="364"/>
      <c r="AO268" s="364"/>
      <c r="AP268" s="364"/>
      <c r="AQ268" s="364"/>
      <c r="AR268" s="364"/>
      <c r="AS268" s="364"/>
      <c r="AT268" s="13"/>
      <c r="BK268" s="126"/>
      <c r="BL268" s="126"/>
      <c r="BM268" s="126"/>
      <c r="BN268" s="126"/>
      <c r="BO268" s="126"/>
      <c r="BP268" s="153"/>
      <c r="BQ268" s="126"/>
      <c r="BR268" s="126"/>
      <c r="BS268" s="126"/>
      <c r="BT268" s="126"/>
      <c r="BU268" s="126"/>
      <c r="BV268" s="126"/>
      <c r="BW268" s="126"/>
      <c r="BX268" s="126"/>
      <c r="BY268" s="126"/>
      <c r="BZ268" s="126"/>
      <c r="CA268" s="126"/>
      <c r="CB268" s="126"/>
      <c r="CC268" s="219">
        <f>LOOKUP(A268,'Dropdown-Content (Hidden)'!$I$87:$I$137,'Dropdown-Content (Hidden)'!$N$87:$N$137)</f>
        <v>0</v>
      </c>
      <c r="CD268" s="219">
        <f>LOOKUP(A268,'Dropdown-Content (Hidden)'!$I$87:$I$137,'Dropdown-Content (Hidden)'!$O$87:$O$137)</f>
        <v>0</v>
      </c>
    </row>
    <row r="269" spans="1:82" ht="23.25" hidden="1" customHeight="1" x14ac:dyDescent="0.25">
      <c r="A269" s="45">
        <v>31</v>
      </c>
      <c r="B269" s="374" t="str">
        <f>LOOKUP(A269,'Dropdown-Content (Hidden)'!$I$87:$I$137,'Dropdown-Content (Hidden)'!$B$87:$B$137)</f>
        <v xml:space="preserve">  </v>
      </c>
      <c r="C269" s="374"/>
      <c r="D269" s="374"/>
      <c r="E269" s="374"/>
      <c r="F269" s="374"/>
      <c r="G269" s="374"/>
      <c r="H269" s="374"/>
      <c r="I269" s="374"/>
      <c r="J269" s="374"/>
      <c r="K269" s="374"/>
      <c r="L269" s="374"/>
      <c r="M269" s="374"/>
      <c r="N269" s="374"/>
      <c r="O269" s="374"/>
      <c r="P269" s="374"/>
      <c r="Q269" s="374"/>
      <c r="R269" s="374"/>
      <c r="S269" s="397"/>
      <c r="T269" s="19"/>
      <c r="U269" s="19"/>
      <c r="V269" s="19"/>
      <c r="W269" s="19"/>
      <c r="X269" s="19"/>
      <c r="Y269" s="364"/>
      <c r="Z269" s="364"/>
      <c r="AA269" s="364"/>
      <c r="AB269" s="364"/>
      <c r="AC269" s="364"/>
      <c r="AD269" s="364"/>
      <c r="AE269" s="364"/>
      <c r="AF269" s="364"/>
      <c r="AG269" s="13"/>
      <c r="AH269" s="19"/>
      <c r="AI269" s="19"/>
      <c r="AJ269" s="19"/>
      <c r="AK269" s="19"/>
      <c r="AL269" s="364"/>
      <c r="AM269" s="364"/>
      <c r="AN269" s="364"/>
      <c r="AO269" s="364"/>
      <c r="AP269" s="364"/>
      <c r="AQ269" s="364"/>
      <c r="AR269" s="364"/>
      <c r="AS269" s="364"/>
      <c r="AT269" s="13"/>
      <c r="BK269" s="126"/>
      <c r="BL269" s="126"/>
      <c r="BM269" s="126"/>
      <c r="BN269" s="126"/>
      <c r="BO269" s="126"/>
      <c r="BP269" s="153"/>
      <c r="BQ269" s="126"/>
      <c r="BR269" s="126"/>
      <c r="BS269" s="126"/>
      <c r="BT269" s="126"/>
      <c r="BU269" s="126"/>
      <c r="BV269" s="126"/>
      <c r="BW269" s="126"/>
      <c r="BX269" s="126"/>
      <c r="BY269" s="126"/>
      <c r="BZ269" s="126"/>
      <c r="CA269" s="126"/>
      <c r="CB269" s="126"/>
      <c r="CC269" s="219">
        <f>LOOKUP(A269,'Dropdown-Content (Hidden)'!$I$87:$I$137,'Dropdown-Content (Hidden)'!$N$87:$N$137)</f>
        <v>0</v>
      </c>
      <c r="CD269" s="219">
        <f>LOOKUP(A269,'Dropdown-Content (Hidden)'!$I$87:$I$137,'Dropdown-Content (Hidden)'!$O$87:$O$137)</f>
        <v>0</v>
      </c>
    </row>
    <row r="270" spans="1:82" ht="23.25" hidden="1" customHeight="1" x14ac:dyDescent="0.25">
      <c r="A270" s="45">
        <v>32</v>
      </c>
      <c r="B270" s="374" t="str">
        <f>LOOKUP(A270,'Dropdown-Content (Hidden)'!$I$87:$I$137,'Dropdown-Content (Hidden)'!$B$87:$B$137)</f>
        <v xml:space="preserve">  </v>
      </c>
      <c r="C270" s="374"/>
      <c r="D270" s="374"/>
      <c r="E270" s="374"/>
      <c r="F270" s="374"/>
      <c r="G270" s="374"/>
      <c r="H270" s="374"/>
      <c r="I270" s="374"/>
      <c r="J270" s="374"/>
      <c r="K270" s="374"/>
      <c r="L270" s="374"/>
      <c r="M270" s="374"/>
      <c r="N270" s="374"/>
      <c r="O270" s="374"/>
      <c r="P270" s="374"/>
      <c r="Q270" s="374"/>
      <c r="R270" s="374"/>
      <c r="S270" s="397"/>
      <c r="T270" s="19"/>
      <c r="U270" s="19"/>
      <c r="V270" s="19"/>
      <c r="W270" s="19"/>
      <c r="X270" s="19"/>
      <c r="Y270" s="364"/>
      <c r="Z270" s="364"/>
      <c r="AA270" s="364"/>
      <c r="AB270" s="364"/>
      <c r="AC270" s="364"/>
      <c r="AD270" s="364"/>
      <c r="AE270" s="364"/>
      <c r="AF270" s="364"/>
      <c r="AG270" s="13"/>
      <c r="AH270" s="19"/>
      <c r="AI270" s="19"/>
      <c r="AJ270" s="19"/>
      <c r="AK270" s="19"/>
      <c r="AL270" s="364"/>
      <c r="AM270" s="364"/>
      <c r="AN270" s="364"/>
      <c r="AO270" s="364"/>
      <c r="AP270" s="364"/>
      <c r="AQ270" s="364"/>
      <c r="AR270" s="364"/>
      <c r="AS270" s="364"/>
      <c r="AT270" s="13"/>
      <c r="BK270" s="126"/>
      <c r="BL270" s="126"/>
      <c r="BM270" s="126"/>
      <c r="BN270" s="126"/>
      <c r="BO270" s="126"/>
      <c r="BP270" s="153"/>
      <c r="BQ270" s="126"/>
      <c r="BR270" s="126"/>
      <c r="BS270" s="126"/>
      <c r="BT270" s="126"/>
      <c r="BU270" s="126"/>
      <c r="BV270" s="126"/>
      <c r="BW270" s="126"/>
      <c r="BX270" s="126"/>
      <c r="BY270" s="126"/>
      <c r="BZ270" s="126"/>
      <c r="CA270" s="126"/>
      <c r="CB270" s="126"/>
      <c r="CC270" s="219">
        <f>LOOKUP(A270,'Dropdown-Content (Hidden)'!$I$87:$I$137,'Dropdown-Content (Hidden)'!$N$87:$N$137)</f>
        <v>0</v>
      </c>
      <c r="CD270" s="219">
        <f>LOOKUP(A270,'Dropdown-Content (Hidden)'!$I$87:$I$137,'Dropdown-Content (Hidden)'!$O$87:$O$137)</f>
        <v>0</v>
      </c>
    </row>
    <row r="271" spans="1:82" ht="23.25" hidden="1" customHeight="1" x14ac:dyDescent="0.25">
      <c r="A271" s="45">
        <v>33</v>
      </c>
      <c r="B271" s="374" t="str">
        <f>LOOKUP(A271,'Dropdown-Content (Hidden)'!$I$87:$I$137,'Dropdown-Content (Hidden)'!$B$87:$B$137)</f>
        <v xml:space="preserve">  </v>
      </c>
      <c r="C271" s="374"/>
      <c r="D271" s="374"/>
      <c r="E271" s="374"/>
      <c r="F271" s="374"/>
      <c r="G271" s="374"/>
      <c r="H271" s="374"/>
      <c r="I271" s="374"/>
      <c r="J271" s="374"/>
      <c r="K271" s="374"/>
      <c r="L271" s="374"/>
      <c r="M271" s="374"/>
      <c r="N271" s="374"/>
      <c r="O271" s="374"/>
      <c r="P271" s="374"/>
      <c r="Q271" s="374"/>
      <c r="R271" s="374"/>
      <c r="S271" s="397"/>
      <c r="T271" s="19"/>
      <c r="U271" s="19"/>
      <c r="V271" s="19"/>
      <c r="W271" s="19"/>
      <c r="X271" s="19"/>
      <c r="Y271" s="364"/>
      <c r="Z271" s="364"/>
      <c r="AA271" s="364"/>
      <c r="AB271" s="364"/>
      <c r="AC271" s="364"/>
      <c r="AD271" s="364"/>
      <c r="AE271" s="364"/>
      <c r="AF271" s="364"/>
      <c r="AG271" s="13"/>
      <c r="AH271" s="19"/>
      <c r="AI271" s="19"/>
      <c r="AJ271" s="19"/>
      <c r="AK271" s="19"/>
      <c r="AL271" s="364"/>
      <c r="AM271" s="364"/>
      <c r="AN271" s="364"/>
      <c r="AO271" s="364"/>
      <c r="AP271" s="364"/>
      <c r="AQ271" s="364"/>
      <c r="AR271" s="364"/>
      <c r="AS271" s="364"/>
      <c r="AT271" s="13"/>
      <c r="BK271" s="126"/>
      <c r="BL271" s="126"/>
      <c r="BM271" s="126"/>
      <c r="BN271" s="126"/>
      <c r="BO271" s="126"/>
      <c r="BP271" s="153"/>
      <c r="BQ271" s="126"/>
      <c r="BR271" s="126"/>
      <c r="BS271" s="126"/>
      <c r="BT271" s="126"/>
      <c r="BU271" s="126"/>
      <c r="BV271" s="126"/>
      <c r="BW271" s="126"/>
      <c r="BX271" s="126"/>
      <c r="BY271" s="126"/>
      <c r="BZ271" s="126"/>
      <c r="CA271" s="126"/>
      <c r="CB271" s="126"/>
      <c r="CC271" s="219">
        <f>LOOKUP(A271,'Dropdown-Content (Hidden)'!$I$87:$I$137,'Dropdown-Content (Hidden)'!$N$87:$N$137)</f>
        <v>0</v>
      </c>
      <c r="CD271" s="219">
        <f>LOOKUP(A271,'Dropdown-Content (Hidden)'!$I$87:$I$137,'Dropdown-Content (Hidden)'!$O$87:$O$137)</f>
        <v>0</v>
      </c>
    </row>
    <row r="272" spans="1:82" ht="23.25" hidden="1" customHeight="1" x14ac:dyDescent="0.25">
      <c r="A272" s="45">
        <v>34</v>
      </c>
      <c r="B272" s="374" t="str">
        <f>LOOKUP(A272,'Dropdown-Content (Hidden)'!$I$87:$I$137,'Dropdown-Content (Hidden)'!$B$87:$B$137)</f>
        <v xml:space="preserve">  </v>
      </c>
      <c r="C272" s="374"/>
      <c r="D272" s="374"/>
      <c r="E272" s="374"/>
      <c r="F272" s="374"/>
      <c r="G272" s="374"/>
      <c r="H272" s="374"/>
      <c r="I272" s="374"/>
      <c r="J272" s="374"/>
      <c r="K272" s="374"/>
      <c r="L272" s="374"/>
      <c r="M272" s="374"/>
      <c r="N272" s="374"/>
      <c r="O272" s="374"/>
      <c r="P272" s="374"/>
      <c r="Q272" s="374"/>
      <c r="R272" s="374"/>
      <c r="S272" s="397"/>
      <c r="T272" s="19"/>
      <c r="U272" s="19"/>
      <c r="V272" s="19"/>
      <c r="W272" s="19"/>
      <c r="X272" s="19"/>
      <c r="Y272" s="364"/>
      <c r="Z272" s="364"/>
      <c r="AA272" s="364"/>
      <c r="AB272" s="364"/>
      <c r="AC272" s="364"/>
      <c r="AD272" s="364"/>
      <c r="AE272" s="364"/>
      <c r="AF272" s="364"/>
      <c r="AG272" s="13"/>
      <c r="AH272" s="19"/>
      <c r="AI272" s="19"/>
      <c r="AJ272" s="19"/>
      <c r="AK272" s="19"/>
      <c r="AL272" s="364"/>
      <c r="AM272" s="364"/>
      <c r="AN272" s="364"/>
      <c r="AO272" s="364"/>
      <c r="AP272" s="364"/>
      <c r="AQ272" s="364"/>
      <c r="AR272" s="364"/>
      <c r="AS272" s="364"/>
      <c r="AT272" s="13"/>
      <c r="BK272" s="126"/>
      <c r="BL272" s="126"/>
      <c r="BM272" s="126"/>
      <c r="BN272" s="126"/>
      <c r="BO272" s="126"/>
      <c r="BP272" s="153"/>
      <c r="BQ272" s="126"/>
      <c r="BR272" s="126"/>
      <c r="BS272" s="126"/>
      <c r="BT272" s="126"/>
      <c r="BU272" s="126"/>
      <c r="BV272" s="126"/>
      <c r="BW272" s="126"/>
      <c r="BX272" s="126"/>
      <c r="BY272" s="126"/>
      <c r="BZ272" s="126"/>
      <c r="CA272" s="126"/>
      <c r="CB272" s="126"/>
      <c r="CC272" s="219">
        <f>LOOKUP(A272,'Dropdown-Content (Hidden)'!$I$87:$I$137,'Dropdown-Content (Hidden)'!$N$87:$N$137)</f>
        <v>0</v>
      </c>
      <c r="CD272" s="219">
        <f>LOOKUP(A272,'Dropdown-Content (Hidden)'!$I$87:$I$137,'Dropdown-Content (Hidden)'!$O$87:$O$137)</f>
        <v>0</v>
      </c>
    </row>
    <row r="273" spans="1:82" ht="23.25" hidden="1" customHeight="1" x14ac:dyDescent="0.25">
      <c r="A273" s="45">
        <v>35</v>
      </c>
      <c r="B273" s="374" t="str">
        <f>LOOKUP(A273,'Dropdown-Content (Hidden)'!$I$87:$I$137,'Dropdown-Content (Hidden)'!$B$87:$B$137)</f>
        <v xml:space="preserve">  </v>
      </c>
      <c r="C273" s="374"/>
      <c r="D273" s="374"/>
      <c r="E273" s="374"/>
      <c r="F273" s="374"/>
      <c r="G273" s="374"/>
      <c r="H273" s="374"/>
      <c r="I273" s="374"/>
      <c r="J273" s="374"/>
      <c r="K273" s="374"/>
      <c r="L273" s="374"/>
      <c r="M273" s="374"/>
      <c r="N273" s="374"/>
      <c r="O273" s="374"/>
      <c r="P273" s="374"/>
      <c r="Q273" s="374"/>
      <c r="R273" s="374"/>
      <c r="S273" s="397"/>
      <c r="T273" s="19"/>
      <c r="U273" s="19"/>
      <c r="V273" s="19"/>
      <c r="W273" s="19"/>
      <c r="X273" s="19"/>
      <c r="Y273" s="364"/>
      <c r="Z273" s="364"/>
      <c r="AA273" s="364"/>
      <c r="AB273" s="364"/>
      <c r="AC273" s="364"/>
      <c r="AD273" s="364"/>
      <c r="AE273" s="364"/>
      <c r="AF273" s="364"/>
      <c r="AG273" s="13"/>
      <c r="AH273" s="19"/>
      <c r="AI273" s="19"/>
      <c r="AJ273" s="19"/>
      <c r="AK273" s="19"/>
      <c r="AL273" s="364"/>
      <c r="AM273" s="364"/>
      <c r="AN273" s="364"/>
      <c r="AO273" s="364"/>
      <c r="AP273" s="364"/>
      <c r="AQ273" s="364"/>
      <c r="AR273" s="364"/>
      <c r="AS273" s="364"/>
      <c r="AT273" s="13"/>
      <c r="BK273" s="126"/>
      <c r="BL273" s="126"/>
      <c r="BM273" s="126"/>
      <c r="BN273" s="126"/>
      <c r="BO273" s="126"/>
      <c r="BP273" s="153"/>
      <c r="BQ273" s="126"/>
      <c r="BR273" s="126"/>
      <c r="BS273" s="126"/>
      <c r="BT273" s="126"/>
      <c r="BU273" s="126"/>
      <c r="BV273" s="126"/>
      <c r="BW273" s="126"/>
      <c r="BX273" s="126"/>
      <c r="BY273" s="126"/>
      <c r="BZ273" s="126"/>
      <c r="CA273" s="126"/>
      <c r="CB273" s="126"/>
      <c r="CC273" s="219">
        <f>LOOKUP(A273,'Dropdown-Content (Hidden)'!$I$87:$I$137,'Dropdown-Content (Hidden)'!$N$87:$N$137)</f>
        <v>0</v>
      </c>
      <c r="CD273" s="219">
        <f>LOOKUP(A273,'Dropdown-Content (Hidden)'!$I$87:$I$137,'Dropdown-Content (Hidden)'!$O$87:$O$137)</f>
        <v>0</v>
      </c>
    </row>
    <row r="274" spans="1:82" ht="23.25" hidden="1" customHeight="1" x14ac:dyDescent="0.25">
      <c r="A274" s="45">
        <v>36</v>
      </c>
      <c r="B274" s="374" t="str">
        <f>LOOKUP(A274,'Dropdown-Content (Hidden)'!$I$87:$I$137,'Dropdown-Content (Hidden)'!$B$87:$B$137)</f>
        <v xml:space="preserve">  </v>
      </c>
      <c r="C274" s="374"/>
      <c r="D274" s="374"/>
      <c r="E274" s="374"/>
      <c r="F274" s="374"/>
      <c r="G274" s="374"/>
      <c r="H274" s="374"/>
      <c r="I274" s="374"/>
      <c r="J274" s="374"/>
      <c r="K274" s="374"/>
      <c r="L274" s="374"/>
      <c r="M274" s="374"/>
      <c r="N274" s="374"/>
      <c r="O274" s="374"/>
      <c r="P274" s="374"/>
      <c r="Q274" s="374"/>
      <c r="R274" s="374"/>
      <c r="S274" s="397"/>
      <c r="T274" s="19"/>
      <c r="U274" s="19"/>
      <c r="V274" s="19"/>
      <c r="W274" s="19"/>
      <c r="X274" s="19"/>
      <c r="Y274" s="364"/>
      <c r="Z274" s="364"/>
      <c r="AA274" s="364"/>
      <c r="AB274" s="364"/>
      <c r="AC274" s="364"/>
      <c r="AD274" s="364"/>
      <c r="AE274" s="364"/>
      <c r="AF274" s="364"/>
      <c r="AG274" s="13"/>
      <c r="AH274" s="19"/>
      <c r="AI274" s="19"/>
      <c r="AJ274" s="19"/>
      <c r="AK274" s="19"/>
      <c r="AL274" s="364"/>
      <c r="AM274" s="364"/>
      <c r="AN274" s="364"/>
      <c r="AO274" s="364"/>
      <c r="AP274" s="364"/>
      <c r="AQ274" s="364"/>
      <c r="AR274" s="364"/>
      <c r="AS274" s="364"/>
      <c r="AT274" s="13"/>
      <c r="BK274" s="126"/>
      <c r="BL274" s="126"/>
      <c r="BM274" s="126"/>
      <c r="BN274" s="126"/>
      <c r="BO274" s="126"/>
      <c r="BP274" s="153"/>
      <c r="BQ274" s="126"/>
      <c r="BR274" s="126"/>
      <c r="BS274" s="126"/>
      <c r="BT274" s="126"/>
      <c r="BU274" s="126"/>
      <c r="BV274" s="126"/>
      <c r="BW274" s="126"/>
      <c r="BX274" s="126"/>
      <c r="BY274" s="126"/>
      <c r="BZ274" s="126"/>
      <c r="CA274" s="126"/>
      <c r="CB274" s="126"/>
      <c r="CC274" s="219">
        <f>LOOKUP(A274,'Dropdown-Content (Hidden)'!$I$87:$I$137,'Dropdown-Content (Hidden)'!$N$87:$N$137)</f>
        <v>0</v>
      </c>
      <c r="CD274" s="219">
        <f>LOOKUP(A274,'Dropdown-Content (Hidden)'!$I$87:$I$137,'Dropdown-Content (Hidden)'!$O$87:$O$137)</f>
        <v>0</v>
      </c>
    </row>
    <row r="275" spans="1:82" ht="23.25" hidden="1" customHeight="1" x14ac:dyDescent="0.25">
      <c r="A275" s="45">
        <v>37</v>
      </c>
      <c r="B275" s="374" t="str">
        <f>LOOKUP(A275,'Dropdown-Content (Hidden)'!$I$87:$I$137,'Dropdown-Content (Hidden)'!$B$87:$B$137)</f>
        <v xml:space="preserve">  </v>
      </c>
      <c r="C275" s="374"/>
      <c r="D275" s="374"/>
      <c r="E275" s="374"/>
      <c r="F275" s="374"/>
      <c r="G275" s="374"/>
      <c r="H275" s="374"/>
      <c r="I275" s="374"/>
      <c r="J275" s="374"/>
      <c r="K275" s="374"/>
      <c r="L275" s="374"/>
      <c r="M275" s="374"/>
      <c r="N275" s="374"/>
      <c r="O275" s="374"/>
      <c r="P275" s="374"/>
      <c r="Q275" s="374"/>
      <c r="R275" s="374"/>
      <c r="S275" s="397"/>
      <c r="T275" s="19"/>
      <c r="U275" s="19"/>
      <c r="V275" s="19"/>
      <c r="W275" s="19"/>
      <c r="X275" s="19"/>
      <c r="Y275" s="364"/>
      <c r="Z275" s="364"/>
      <c r="AA275" s="364"/>
      <c r="AB275" s="364"/>
      <c r="AC275" s="364"/>
      <c r="AD275" s="364"/>
      <c r="AE275" s="364"/>
      <c r="AF275" s="364"/>
      <c r="AG275" s="13"/>
      <c r="AH275" s="19"/>
      <c r="AI275" s="19"/>
      <c r="AJ275" s="19"/>
      <c r="AK275" s="19"/>
      <c r="AL275" s="364"/>
      <c r="AM275" s="364"/>
      <c r="AN275" s="364"/>
      <c r="AO275" s="364"/>
      <c r="AP275" s="364"/>
      <c r="AQ275" s="364"/>
      <c r="AR275" s="364"/>
      <c r="AS275" s="364"/>
      <c r="AT275" s="13"/>
      <c r="BK275" s="126"/>
      <c r="BL275" s="126"/>
      <c r="BM275" s="126"/>
      <c r="BN275" s="126"/>
      <c r="BO275" s="126"/>
      <c r="BP275" s="153"/>
      <c r="BQ275" s="126"/>
      <c r="BR275" s="126"/>
      <c r="BS275" s="126"/>
      <c r="BT275" s="126"/>
      <c r="BU275" s="126"/>
      <c r="BV275" s="126"/>
      <c r="BW275" s="126"/>
      <c r="BX275" s="126"/>
      <c r="BY275" s="126"/>
      <c r="BZ275" s="126"/>
      <c r="CA275" s="126"/>
      <c r="CB275" s="126"/>
      <c r="CC275" s="219">
        <f>LOOKUP(A275,'Dropdown-Content (Hidden)'!$I$87:$I$137,'Dropdown-Content (Hidden)'!$N$87:$N$137)</f>
        <v>0</v>
      </c>
      <c r="CD275" s="219">
        <f>LOOKUP(A275,'Dropdown-Content (Hidden)'!$I$87:$I$137,'Dropdown-Content (Hidden)'!$O$87:$O$137)</f>
        <v>0</v>
      </c>
    </row>
    <row r="276" spans="1:82" ht="23.25" hidden="1" customHeight="1" x14ac:dyDescent="0.25">
      <c r="A276" s="45">
        <v>38</v>
      </c>
      <c r="B276" s="374" t="str">
        <f>LOOKUP(A276,'Dropdown-Content (Hidden)'!$I$87:$I$137,'Dropdown-Content (Hidden)'!$B$87:$B$137)</f>
        <v xml:space="preserve">  </v>
      </c>
      <c r="C276" s="374"/>
      <c r="D276" s="374"/>
      <c r="E276" s="374"/>
      <c r="F276" s="374"/>
      <c r="G276" s="374"/>
      <c r="H276" s="374"/>
      <c r="I276" s="374"/>
      <c r="J276" s="374"/>
      <c r="K276" s="374"/>
      <c r="L276" s="374"/>
      <c r="M276" s="374"/>
      <c r="N276" s="374"/>
      <c r="O276" s="374"/>
      <c r="P276" s="374"/>
      <c r="Q276" s="374"/>
      <c r="R276" s="374"/>
      <c r="S276" s="397"/>
      <c r="T276" s="19"/>
      <c r="U276" s="19"/>
      <c r="V276" s="19"/>
      <c r="W276" s="19"/>
      <c r="X276" s="19"/>
      <c r="Y276" s="364"/>
      <c r="Z276" s="364"/>
      <c r="AA276" s="364"/>
      <c r="AB276" s="364"/>
      <c r="AC276" s="364"/>
      <c r="AD276" s="364"/>
      <c r="AE276" s="364"/>
      <c r="AF276" s="364"/>
      <c r="AG276" s="13"/>
      <c r="AH276" s="19"/>
      <c r="AI276" s="19"/>
      <c r="AJ276" s="19"/>
      <c r="AK276" s="19"/>
      <c r="AL276" s="364"/>
      <c r="AM276" s="364"/>
      <c r="AN276" s="364"/>
      <c r="AO276" s="364"/>
      <c r="AP276" s="364"/>
      <c r="AQ276" s="364"/>
      <c r="AR276" s="364"/>
      <c r="AS276" s="364"/>
      <c r="AT276" s="13"/>
      <c r="BK276" s="126"/>
      <c r="BL276" s="126"/>
      <c r="BM276" s="126"/>
      <c r="BN276" s="126"/>
      <c r="BO276" s="126"/>
      <c r="BP276" s="153"/>
      <c r="BQ276" s="126"/>
      <c r="BR276" s="126"/>
      <c r="BS276" s="126"/>
      <c r="BT276" s="126"/>
      <c r="BU276" s="126"/>
      <c r="BV276" s="126"/>
      <c r="BW276" s="126"/>
      <c r="BX276" s="126"/>
      <c r="BY276" s="126"/>
      <c r="BZ276" s="126"/>
      <c r="CA276" s="126"/>
      <c r="CB276" s="126"/>
      <c r="CC276" s="219">
        <f>LOOKUP(A276,'Dropdown-Content (Hidden)'!$I$87:$I$137,'Dropdown-Content (Hidden)'!$N$87:$N$137)</f>
        <v>0</v>
      </c>
      <c r="CD276" s="219">
        <f>LOOKUP(A276,'Dropdown-Content (Hidden)'!$I$87:$I$137,'Dropdown-Content (Hidden)'!$O$87:$O$137)</f>
        <v>0</v>
      </c>
    </row>
    <row r="277" spans="1:82" ht="23.25" hidden="1" customHeight="1" x14ac:dyDescent="0.25">
      <c r="A277" s="45">
        <v>39</v>
      </c>
      <c r="B277" s="374" t="str">
        <f>LOOKUP(A277,'Dropdown-Content (Hidden)'!$I$87:$I$137,'Dropdown-Content (Hidden)'!$B$87:$B$137)</f>
        <v xml:space="preserve">  </v>
      </c>
      <c r="C277" s="374"/>
      <c r="D277" s="374"/>
      <c r="E277" s="374"/>
      <c r="F277" s="374"/>
      <c r="G277" s="374"/>
      <c r="H277" s="374"/>
      <c r="I277" s="374"/>
      <c r="J277" s="374"/>
      <c r="K277" s="374"/>
      <c r="L277" s="374"/>
      <c r="M277" s="374"/>
      <c r="N277" s="374"/>
      <c r="O277" s="374"/>
      <c r="P277" s="374"/>
      <c r="Q277" s="374"/>
      <c r="R277" s="374"/>
      <c r="S277" s="397"/>
      <c r="T277" s="19"/>
      <c r="U277" s="19"/>
      <c r="V277" s="19"/>
      <c r="W277" s="19"/>
      <c r="X277" s="19"/>
      <c r="Y277" s="364"/>
      <c r="Z277" s="364"/>
      <c r="AA277" s="364"/>
      <c r="AB277" s="364"/>
      <c r="AC277" s="364"/>
      <c r="AD277" s="364"/>
      <c r="AE277" s="364"/>
      <c r="AF277" s="364"/>
      <c r="AG277" s="13"/>
      <c r="AH277" s="19"/>
      <c r="AI277" s="19"/>
      <c r="AJ277" s="19"/>
      <c r="AK277" s="19"/>
      <c r="AL277" s="364"/>
      <c r="AM277" s="364"/>
      <c r="AN277" s="364"/>
      <c r="AO277" s="364"/>
      <c r="AP277" s="364"/>
      <c r="AQ277" s="364"/>
      <c r="AR277" s="364"/>
      <c r="AS277" s="364"/>
      <c r="AT277" s="13"/>
      <c r="BK277" s="126"/>
      <c r="BL277" s="126"/>
      <c r="BM277" s="126"/>
      <c r="BN277" s="126"/>
      <c r="BO277" s="126"/>
      <c r="BP277" s="153"/>
      <c r="BQ277" s="126"/>
      <c r="BR277" s="126"/>
      <c r="BS277" s="126"/>
      <c r="BT277" s="126"/>
      <c r="BU277" s="126"/>
      <c r="BV277" s="126"/>
      <c r="BW277" s="126"/>
      <c r="BX277" s="126"/>
      <c r="BY277" s="126"/>
      <c r="BZ277" s="126"/>
      <c r="CA277" s="126"/>
      <c r="CB277" s="126"/>
      <c r="CC277" s="219">
        <f>LOOKUP(A277,'Dropdown-Content (Hidden)'!$I$87:$I$137,'Dropdown-Content (Hidden)'!$N$87:$N$137)</f>
        <v>0</v>
      </c>
      <c r="CD277" s="219">
        <f>LOOKUP(A277,'Dropdown-Content (Hidden)'!$I$87:$I$137,'Dropdown-Content (Hidden)'!$O$87:$O$137)</f>
        <v>0</v>
      </c>
    </row>
    <row r="278" spans="1:82" ht="23.25" hidden="1" customHeight="1" x14ac:dyDescent="0.25">
      <c r="A278" s="45">
        <v>40</v>
      </c>
      <c r="B278" s="374" t="str">
        <f>LOOKUP(A278,'Dropdown-Content (Hidden)'!$I$87:$I$137,'Dropdown-Content (Hidden)'!$B$87:$B$137)</f>
        <v xml:space="preserve">  </v>
      </c>
      <c r="C278" s="374"/>
      <c r="D278" s="374"/>
      <c r="E278" s="374"/>
      <c r="F278" s="374"/>
      <c r="G278" s="374"/>
      <c r="H278" s="374"/>
      <c r="I278" s="374"/>
      <c r="J278" s="374"/>
      <c r="K278" s="374"/>
      <c r="L278" s="374"/>
      <c r="M278" s="374"/>
      <c r="N278" s="374"/>
      <c r="O278" s="374"/>
      <c r="P278" s="374"/>
      <c r="Q278" s="374"/>
      <c r="R278" s="374"/>
      <c r="S278" s="397"/>
      <c r="T278" s="19"/>
      <c r="U278" s="19"/>
      <c r="V278" s="19"/>
      <c r="W278" s="19"/>
      <c r="X278" s="19"/>
      <c r="Y278" s="364"/>
      <c r="Z278" s="364"/>
      <c r="AA278" s="364"/>
      <c r="AB278" s="364"/>
      <c r="AC278" s="364"/>
      <c r="AD278" s="364"/>
      <c r="AE278" s="364"/>
      <c r="AF278" s="364"/>
      <c r="AG278" s="13"/>
      <c r="AH278" s="19"/>
      <c r="AI278" s="19"/>
      <c r="AJ278" s="19"/>
      <c r="AK278" s="19"/>
      <c r="AL278" s="364"/>
      <c r="AM278" s="364"/>
      <c r="AN278" s="364"/>
      <c r="AO278" s="364"/>
      <c r="AP278" s="364"/>
      <c r="AQ278" s="364"/>
      <c r="AR278" s="364"/>
      <c r="AS278" s="364"/>
      <c r="AT278" s="13"/>
      <c r="BK278" s="126"/>
      <c r="BL278" s="126"/>
      <c r="BM278" s="126"/>
      <c r="BN278" s="126"/>
      <c r="BO278" s="126"/>
      <c r="BP278" s="153"/>
      <c r="BQ278" s="126"/>
      <c r="BR278" s="126"/>
      <c r="BS278" s="126"/>
      <c r="BT278" s="126"/>
      <c r="BU278" s="126"/>
      <c r="BV278" s="126"/>
      <c r="BW278" s="126"/>
      <c r="BX278" s="126"/>
      <c r="BY278" s="126"/>
      <c r="BZ278" s="126"/>
      <c r="CA278" s="126"/>
      <c r="CB278" s="126"/>
      <c r="CC278" s="219">
        <f>LOOKUP(A278,'Dropdown-Content (Hidden)'!$I$87:$I$137,'Dropdown-Content (Hidden)'!$N$87:$N$137)</f>
        <v>0</v>
      </c>
      <c r="CD278" s="219">
        <f>LOOKUP(A278,'Dropdown-Content (Hidden)'!$I$87:$I$137,'Dropdown-Content (Hidden)'!$O$87:$O$137)</f>
        <v>0</v>
      </c>
    </row>
    <row r="279" spans="1:82" ht="23.25" hidden="1" customHeight="1" x14ac:dyDescent="0.25">
      <c r="A279" s="45">
        <v>41</v>
      </c>
      <c r="B279" s="374" t="str">
        <f>LOOKUP(A279,'Dropdown-Content (Hidden)'!$I$87:$I$137,'Dropdown-Content (Hidden)'!$B$87:$B$137)</f>
        <v xml:space="preserve">  </v>
      </c>
      <c r="C279" s="374"/>
      <c r="D279" s="374"/>
      <c r="E279" s="374"/>
      <c r="F279" s="374"/>
      <c r="G279" s="374"/>
      <c r="H279" s="374"/>
      <c r="I279" s="374"/>
      <c r="J279" s="374"/>
      <c r="K279" s="374"/>
      <c r="L279" s="374"/>
      <c r="M279" s="374"/>
      <c r="N279" s="374"/>
      <c r="O279" s="374"/>
      <c r="P279" s="374"/>
      <c r="Q279" s="374"/>
      <c r="R279" s="374"/>
      <c r="S279" s="397"/>
      <c r="T279" s="19"/>
      <c r="U279" s="19"/>
      <c r="V279" s="19"/>
      <c r="W279" s="19"/>
      <c r="X279" s="19"/>
      <c r="Y279" s="364"/>
      <c r="Z279" s="364"/>
      <c r="AA279" s="364"/>
      <c r="AB279" s="364"/>
      <c r="AC279" s="364"/>
      <c r="AD279" s="364"/>
      <c r="AE279" s="364"/>
      <c r="AF279" s="364"/>
      <c r="AG279" s="13"/>
      <c r="AH279" s="19"/>
      <c r="AI279" s="19"/>
      <c r="AJ279" s="19"/>
      <c r="AK279" s="19"/>
      <c r="AL279" s="364"/>
      <c r="AM279" s="364"/>
      <c r="AN279" s="364"/>
      <c r="AO279" s="364"/>
      <c r="AP279" s="364"/>
      <c r="AQ279" s="364"/>
      <c r="AR279" s="364"/>
      <c r="AS279" s="364"/>
      <c r="AT279" s="13"/>
      <c r="BK279" s="126"/>
      <c r="BL279" s="126"/>
      <c r="BM279" s="126"/>
      <c r="BN279" s="126"/>
      <c r="BO279" s="126"/>
      <c r="BP279" s="153"/>
      <c r="BQ279" s="126"/>
      <c r="BR279" s="126"/>
      <c r="BS279" s="126"/>
      <c r="BT279" s="126"/>
      <c r="BU279" s="126"/>
      <c r="BV279" s="126"/>
      <c r="BW279" s="126"/>
      <c r="BX279" s="126"/>
      <c r="BY279" s="126"/>
      <c r="BZ279" s="126"/>
      <c r="CA279" s="126"/>
      <c r="CB279" s="126"/>
      <c r="CC279" s="219">
        <f>LOOKUP(A279,'Dropdown-Content (Hidden)'!$I$87:$I$137,'Dropdown-Content (Hidden)'!$N$87:$N$137)</f>
        <v>0</v>
      </c>
      <c r="CD279" s="219">
        <f>LOOKUP(A279,'Dropdown-Content (Hidden)'!$I$87:$I$137,'Dropdown-Content (Hidden)'!$O$87:$O$137)</f>
        <v>0</v>
      </c>
    </row>
    <row r="280" spans="1:82" ht="23.25" hidden="1" customHeight="1" x14ac:dyDescent="0.25">
      <c r="A280" s="45">
        <v>42</v>
      </c>
      <c r="B280" s="374" t="str">
        <f>LOOKUP(A280,'Dropdown-Content (Hidden)'!$I$87:$I$137,'Dropdown-Content (Hidden)'!$B$87:$B$137)</f>
        <v xml:space="preserve">  </v>
      </c>
      <c r="C280" s="374"/>
      <c r="D280" s="374"/>
      <c r="E280" s="374"/>
      <c r="F280" s="374"/>
      <c r="G280" s="374"/>
      <c r="H280" s="374"/>
      <c r="I280" s="374"/>
      <c r="J280" s="374"/>
      <c r="K280" s="374"/>
      <c r="L280" s="374"/>
      <c r="M280" s="374"/>
      <c r="N280" s="374"/>
      <c r="O280" s="374"/>
      <c r="P280" s="374"/>
      <c r="Q280" s="374"/>
      <c r="R280" s="374"/>
      <c r="S280" s="397"/>
      <c r="T280" s="19"/>
      <c r="U280" s="19"/>
      <c r="V280" s="19"/>
      <c r="W280" s="19"/>
      <c r="X280" s="19"/>
      <c r="Y280" s="364"/>
      <c r="Z280" s="364"/>
      <c r="AA280" s="364"/>
      <c r="AB280" s="364"/>
      <c r="AC280" s="364"/>
      <c r="AD280" s="364"/>
      <c r="AE280" s="364"/>
      <c r="AF280" s="364"/>
      <c r="AG280" s="13"/>
      <c r="AH280" s="19"/>
      <c r="AI280" s="19"/>
      <c r="AJ280" s="19"/>
      <c r="AK280" s="19"/>
      <c r="AL280" s="364"/>
      <c r="AM280" s="364"/>
      <c r="AN280" s="364"/>
      <c r="AO280" s="364"/>
      <c r="AP280" s="364"/>
      <c r="AQ280" s="364"/>
      <c r="AR280" s="364"/>
      <c r="AS280" s="364"/>
      <c r="AT280" s="13"/>
      <c r="BK280" s="126"/>
      <c r="BL280" s="126"/>
      <c r="BM280" s="126"/>
      <c r="BN280" s="126"/>
      <c r="BO280" s="126"/>
      <c r="BP280" s="153"/>
      <c r="BQ280" s="126"/>
      <c r="BR280" s="126"/>
      <c r="BS280" s="126"/>
      <c r="BT280" s="126"/>
      <c r="BU280" s="126"/>
      <c r="BV280" s="126"/>
      <c r="BW280" s="126"/>
      <c r="BX280" s="126"/>
      <c r="BY280" s="126"/>
      <c r="BZ280" s="126"/>
      <c r="CA280" s="126"/>
      <c r="CB280" s="126"/>
      <c r="CC280" s="219">
        <f>LOOKUP(A280,'Dropdown-Content (Hidden)'!$I$87:$I$137,'Dropdown-Content (Hidden)'!$N$87:$N$137)</f>
        <v>0</v>
      </c>
      <c r="CD280" s="219">
        <f>LOOKUP(A280,'Dropdown-Content (Hidden)'!$I$87:$I$137,'Dropdown-Content (Hidden)'!$O$87:$O$137)</f>
        <v>0</v>
      </c>
    </row>
    <row r="281" spans="1:82" ht="23.25" hidden="1" customHeight="1" x14ac:dyDescent="0.25">
      <c r="A281" s="45">
        <v>43</v>
      </c>
      <c r="B281" s="374" t="str">
        <f>LOOKUP(A281,'Dropdown-Content (Hidden)'!$I$87:$I$137,'Dropdown-Content (Hidden)'!$B$87:$B$137)</f>
        <v xml:space="preserve">  </v>
      </c>
      <c r="C281" s="374"/>
      <c r="D281" s="374"/>
      <c r="E281" s="374"/>
      <c r="F281" s="374"/>
      <c r="G281" s="374"/>
      <c r="H281" s="374"/>
      <c r="I281" s="374"/>
      <c r="J281" s="374"/>
      <c r="K281" s="374"/>
      <c r="L281" s="374"/>
      <c r="M281" s="374"/>
      <c r="N281" s="374"/>
      <c r="O281" s="374"/>
      <c r="P281" s="374"/>
      <c r="Q281" s="374"/>
      <c r="R281" s="374"/>
      <c r="S281" s="397"/>
      <c r="T281" s="19"/>
      <c r="U281" s="19"/>
      <c r="V281" s="19"/>
      <c r="W281" s="19"/>
      <c r="X281" s="19"/>
      <c r="Y281" s="364"/>
      <c r="Z281" s="364"/>
      <c r="AA281" s="364"/>
      <c r="AB281" s="364"/>
      <c r="AC281" s="364"/>
      <c r="AD281" s="364"/>
      <c r="AE281" s="364"/>
      <c r="AF281" s="364"/>
      <c r="AG281" s="13"/>
      <c r="AH281" s="19"/>
      <c r="AI281" s="19"/>
      <c r="AJ281" s="19"/>
      <c r="AK281" s="19"/>
      <c r="AL281" s="364"/>
      <c r="AM281" s="364"/>
      <c r="AN281" s="364"/>
      <c r="AO281" s="364"/>
      <c r="AP281" s="364"/>
      <c r="AQ281" s="364"/>
      <c r="AR281" s="364"/>
      <c r="AS281" s="364"/>
      <c r="AT281" s="13"/>
      <c r="BK281" s="126"/>
      <c r="BL281" s="126"/>
      <c r="BM281" s="126"/>
      <c r="BN281" s="126"/>
      <c r="BO281" s="126"/>
      <c r="BP281" s="153"/>
      <c r="BQ281" s="126"/>
      <c r="BR281" s="126"/>
      <c r="BS281" s="126"/>
      <c r="BT281" s="126"/>
      <c r="BU281" s="126"/>
      <c r="BV281" s="126"/>
      <c r="BW281" s="126"/>
      <c r="BX281" s="126"/>
      <c r="BY281" s="126"/>
      <c r="BZ281" s="126"/>
      <c r="CA281" s="126"/>
      <c r="CB281" s="126"/>
      <c r="CC281" s="219">
        <f>LOOKUP(A281,'Dropdown-Content (Hidden)'!$I$87:$I$137,'Dropdown-Content (Hidden)'!$N$87:$N$137)</f>
        <v>0</v>
      </c>
      <c r="CD281" s="219">
        <f>LOOKUP(A281,'Dropdown-Content (Hidden)'!$I$87:$I$137,'Dropdown-Content (Hidden)'!$O$87:$O$137)</f>
        <v>0</v>
      </c>
    </row>
    <row r="282" spans="1:82" ht="23.25" hidden="1" customHeight="1" x14ac:dyDescent="0.25">
      <c r="A282" s="45">
        <v>44</v>
      </c>
      <c r="B282" s="374" t="str">
        <f>LOOKUP(A282,'Dropdown-Content (Hidden)'!$I$87:$I$137,'Dropdown-Content (Hidden)'!$B$87:$B$137)</f>
        <v xml:space="preserve">  </v>
      </c>
      <c r="C282" s="374"/>
      <c r="D282" s="374"/>
      <c r="E282" s="374"/>
      <c r="F282" s="374"/>
      <c r="G282" s="374"/>
      <c r="H282" s="374"/>
      <c r="I282" s="374"/>
      <c r="J282" s="374"/>
      <c r="K282" s="374"/>
      <c r="L282" s="374"/>
      <c r="M282" s="374"/>
      <c r="N282" s="374"/>
      <c r="O282" s="374"/>
      <c r="P282" s="374"/>
      <c r="Q282" s="374"/>
      <c r="R282" s="374"/>
      <c r="S282" s="397"/>
      <c r="T282" s="19"/>
      <c r="U282" s="19"/>
      <c r="V282" s="19"/>
      <c r="W282" s="19"/>
      <c r="X282" s="19"/>
      <c r="Y282" s="364"/>
      <c r="Z282" s="364"/>
      <c r="AA282" s="364"/>
      <c r="AB282" s="364"/>
      <c r="AC282" s="364"/>
      <c r="AD282" s="364"/>
      <c r="AE282" s="364"/>
      <c r="AF282" s="364"/>
      <c r="AG282" s="13"/>
      <c r="AH282" s="19"/>
      <c r="AI282" s="19"/>
      <c r="AJ282" s="19"/>
      <c r="AK282" s="19"/>
      <c r="AL282" s="364"/>
      <c r="AM282" s="364"/>
      <c r="AN282" s="364"/>
      <c r="AO282" s="364"/>
      <c r="AP282" s="364"/>
      <c r="AQ282" s="364"/>
      <c r="AR282" s="364"/>
      <c r="AS282" s="364"/>
      <c r="AT282" s="13"/>
      <c r="BK282" s="126"/>
      <c r="BL282" s="126"/>
      <c r="BM282" s="126"/>
      <c r="BN282" s="126"/>
      <c r="BO282" s="126"/>
      <c r="BP282" s="153"/>
      <c r="BQ282" s="126"/>
      <c r="BR282" s="126"/>
      <c r="BS282" s="126"/>
      <c r="BT282" s="126"/>
      <c r="BU282" s="126"/>
      <c r="BV282" s="126"/>
      <c r="BW282" s="126"/>
      <c r="BX282" s="126"/>
      <c r="BY282" s="126"/>
      <c r="BZ282" s="126"/>
      <c r="CA282" s="126"/>
      <c r="CB282" s="126"/>
      <c r="CC282" s="219">
        <f>LOOKUP(A282,'Dropdown-Content (Hidden)'!$I$87:$I$137,'Dropdown-Content (Hidden)'!$N$87:$N$137)</f>
        <v>0</v>
      </c>
      <c r="CD282" s="219">
        <f>LOOKUP(A282,'Dropdown-Content (Hidden)'!$I$87:$I$137,'Dropdown-Content (Hidden)'!$O$87:$O$137)</f>
        <v>0</v>
      </c>
    </row>
    <row r="283" spans="1:82" ht="23.25" hidden="1" customHeight="1" x14ac:dyDescent="0.25">
      <c r="A283" s="45">
        <v>45</v>
      </c>
      <c r="B283" s="374" t="str">
        <f>LOOKUP(A283,'Dropdown-Content (Hidden)'!$I$87:$I$137,'Dropdown-Content (Hidden)'!$B$87:$B$137)</f>
        <v xml:space="preserve">  </v>
      </c>
      <c r="C283" s="374"/>
      <c r="D283" s="374"/>
      <c r="E283" s="374"/>
      <c r="F283" s="374"/>
      <c r="G283" s="374"/>
      <c r="H283" s="374"/>
      <c r="I283" s="374"/>
      <c r="J283" s="374"/>
      <c r="K283" s="374"/>
      <c r="L283" s="374"/>
      <c r="M283" s="374"/>
      <c r="N283" s="374"/>
      <c r="O283" s="374"/>
      <c r="P283" s="374"/>
      <c r="Q283" s="374"/>
      <c r="R283" s="374"/>
      <c r="S283" s="397"/>
      <c r="T283" s="19"/>
      <c r="U283" s="19"/>
      <c r="V283" s="19"/>
      <c r="W283" s="19"/>
      <c r="X283" s="19"/>
      <c r="Y283" s="364"/>
      <c r="Z283" s="364"/>
      <c r="AA283" s="364"/>
      <c r="AB283" s="364"/>
      <c r="AC283" s="364"/>
      <c r="AD283" s="364"/>
      <c r="AE283" s="364"/>
      <c r="AF283" s="364"/>
      <c r="AG283" s="13"/>
      <c r="AH283" s="19"/>
      <c r="AI283" s="19"/>
      <c r="AJ283" s="19"/>
      <c r="AK283" s="19"/>
      <c r="AL283" s="364"/>
      <c r="AM283" s="364"/>
      <c r="AN283" s="364"/>
      <c r="AO283" s="364"/>
      <c r="AP283" s="364"/>
      <c r="AQ283" s="364"/>
      <c r="AR283" s="364"/>
      <c r="AS283" s="364"/>
      <c r="AT283" s="13"/>
      <c r="BK283" s="126"/>
      <c r="BL283" s="126"/>
      <c r="BM283" s="126"/>
      <c r="BN283" s="126"/>
      <c r="BO283" s="126"/>
      <c r="BP283" s="153"/>
      <c r="BQ283" s="126"/>
      <c r="BR283" s="126"/>
      <c r="BS283" s="126"/>
      <c r="BT283" s="126"/>
      <c r="BU283" s="126"/>
      <c r="BV283" s="126"/>
      <c r="BW283" s="126"/>
      <c r="BX283" s="126"/>
      <c r="BY283" s="126"/>
      <c r="BZ283" s="126"/>
      <c r="CA283" s="126"/>
      <c r="CB283" s="126"/>
      <c r="CC283" s="219">
        <f>LOOKUP(A283,'Dropdown-Content (Hidden)'!$I$87:$I$137,'Dropdown-Content (Hidden)'!$N$87:$N$137)</f>
        <v>0</v>
      </c>
      <c r="CD283" s="219">
        <f>LOOKUP(A283,'Dropdown-Content (Hidden)'!$I$87:$I$137,'Dropdown-Content (Hidden)'!$O$87:$O$137)</f>
        <v>0</v>
      </c>
    </row>
    <row r="284" spans="1:82" ht="23.25" hidden="1" customHeight="1" x14ac:dyDescent="0.25">
      <c r="A284" s="45">
        <v>46</v>
      </c>
      <c r="B284" s="374" t="str">
        <f>LOOKUP(A284,'Dropdown-Content (Hidden)'!$I$87:$I$137,'Dropdown-Content (Hidden)'!$B$87:$B$137)</f>
        <v xml:space="preserve">  </v>
      </c>
      <c r="C284" s="374"/>
      <c r="D284" s="374"/>
      <c r="E284" s="374"/>
      <c r="F284" s="374"/>
      <c r="G284" s="374"/>
      <c r="H284" s="374"/>
      <c r="I284" s="374"/>
      <c r="J284" s="374"/>
      <c r="K284" s="374"/>
      <c r="L284" s="374"/>
      <c r="M284" s="374"/>
      <c r="N284" s="374"/>
      <c r="O284" s="374"/>
      <c r="P284" s="374"/>
      <c r="Q284" s="374"/>
      <c r="R284" s="374"/>
      <c r="S284" s="397"/>
      <c r="T284" s="19"/>
      <c r="U284" s="19"/>
      <c r="V284" s="19"/>
      <c r="W284" s="19"/>
      <c r="X284" s="19"/>
      <c r="Y284" s="364"/>
      <c r="Z284" s="364"/>
      <c r="AA284" s="364"/>
      <c r="AB284" s="364"/>
      <c r="AC284" s="364"/>
      <c r="AD284" s="364"/>
      <c r="AE284" s="364"/>
      <c r="AF284" s="364"/>
      <c r="AG284" s="13"/>
      <c r="AH284" s="19"/>
      <c r="AI284" s="19"/>
      <c r="AJ284" s="19"/>
      <c r="AK284" s="19"/>
      <c r="AL284" s="364"/>
      <c r="AM284" s="364"/>
      <c r="AN284" s="364"/>
      <c r="AO284" s="364"/>
      <c r="AP284" s="364"/>
      <c r="AQ284" s="364"/>
      <c r="AR284" s="364"/>
      <c r="AS284" s="364"/>
      <c r="AT284" s="13"/>
      <c r="BK284" s="126"/>
      <c r="BL284" s="126"/>
      <c r="BM284" s="126"/>
      <c r="BN284" s="126"/>
      <c r="BO284" s="126"/>
      <c r="BP284" s="153"/>
      <c r="BQ284" s="126"/>
      <c r="BR284" s="126"/>
      <c r="BS284" s="126"/>
      <c r="BT284" s="126"/>
      <c r="BU284" s="126"/>
      <c r="BV284" s="126"/>
      <c r="BW284" s="126"/>
      <c r="BX284" s="126"/>
      <c r="BY284" s="126"/>
      <c r="BZ284" s="126"/>
      <c r="CA284" s="126"/>
      <c r="CB284" s="126"/>
      <c r="CC284" s="219">
        <f>LOOKUP(A284,'Dropdown-Content (Hidden)'!$I$87:$I$137,'Dropdown-Content (Hidden)'!$N$87:$N$137)</f>
        <v>0</v>
      </c>
      <c r="CD284" s="219">
        <f>LOOKUP(A284,'Dropdown-Content (Hidden)'!$I$87:$I$137,'Dropdown-Content (Hidden)'!$O$87:$O$137)</f>
        <v>0</v>
      </c>
    </row>
    <row r="285" spans="1:82" ht="23.25" hidden="1" customHeight="1" x14ac:dyDescent="0.25">
      <c r="A285" s="45">
        <v>47</v>
      </c>
      <c r="B285" s="374" t="str">
        <f>LOOKUP(A285,'Dropdown-Content (Hidden)'!$I$87:$I$137,'Dropdown-Content (Hidden)'!$B$87:$B$137)</f>
        <v xml:space="preserve">  </v>
      </c>
      <c r="C285" s="374"/>
      <c r="D285" s="374"/>
      <c r="E285" s="374"/>
      <c r="F285" s="374"/>
      <c r="G285" s="374"/>
      <c r="H285" s="374"/>
      <c r="I285" s="374"/>
      <c r="J285" s="374"/>
      <c r="K285" s="374"/>
      <c r="L285" s="374"/>
      <c r="M285" s="374"/>
      <c r="N285" s="374"/>
      <c r="O285" s="374"/>
      <c r="P285" s="374"/>
      <c r="Q285" s="374"/>
      <c r="R285" s="374"/>
      <c r="S285" s="397"/>
      <c r="T285" s="19"/>
      <c r="U285" s="19"/>
      <c r="V285" s="19"/>
      <c r="W285" s="19"/>
      <c r="X285" s="19"/>
      <c r="Y285" s="364"/>
      <c r="Z285" s="364"/>
      <c r="AA285" s="364"/>
      <c r="AB285" s="364"/>
      <c r="AC285" s="364"/>
      <c r="AD285" s="364"/>
      <c r="AE285" s="364"/>
      <c r="AF285" s="364"/>
      <c r="AG285" s="13"/>
      <c r="AH285" s="19"/>
      <c r="AI285" s="19"/>
      <c r="AJ285" s="19"/>
      <c r="AK285" s="19"/>
      <c r="AL285" s="364"/>
      <c r="AM285" s="364"/>
      <c r="AN285" s="364"/>
      <c r="AO285" s="364"/>
      <c r="AP285" s="364"/>
      <c r="AQ285" s="364"/>
      <c r="AR285" s="364"/>
      <c r="AS285" s="364"/>
      <c r="AT285" s="13"/>
      <c r="BK285" s="126"/>
      <c r="BL285" s="126"/>
      <c r="BM285" s="126"/>
      <c r="BN285" s="126"/>
      <c r="BO285" s="126"/>
      <c r="BP285" s="153"/>
      <c r="BQ285" s="126"/>
      <c r="BR285" s="126"/>
      <c r="BS285" s="126"/>
      <c r="BT285" s="126"/>
      <c r="BU285" s="126"/>
      <c r="BV285" s="126"/>
      <c r="BW285" s="126"/>
      <c r="BX285" s="126"/>
      <c r="BY285" s="126"/>
      <c r="BZ285" s="126"/>
      <c r="CA285" s="126"/>
      <c r="CB285" s="126"/>
      <c r="CC285" s="219">
        <f>LOOKUP(A285,'Dropdown-Content (Hidden)'!$I$87:$I$137,'Dropdown-Content (Hidden)'!$N$87:$N$137)</f>
        <v>0</v>
      </c>
      <c r="CD285" s="219">
        <f>LOOKUP(A285,'Dropdown-Content (Hidden)'!$I$87:$I$137,'Dropdown-Content (Hidden)'!$O$87:$O$137)</f>
        <v>0</v>
      </c>
    </row>
    <row r="286" spans="1:82" ht="23.25" hidden="1" customHeight="1" x14ac:dyDescent="0.25">
      <c r="A286" s="45">
        <v>48</v>
      </c>
      <c r="B286" s="374" t="str">
        <f>LOOKUP(A286,'Dropdown-Content (Hidden)'!$I$87:$I$137,'Dropdown-Content (Hidden)'!$B$87:$B$137)</f>
        <v xml:space="preserve">  </v>
      </c>
      <c r="C286" s="374"/>
      <c r="D286" s="374"/>
      <c r="E286" s="374"/>
      <c r="F286" s="374"/>
      <c r="G286" s="374"/>
      <c r="H286" s="374"/>
      <c r="I286" s="374"/>
      <c r="J286" s="374"/>
      <c r="K286" s="374"/>
      <c r="L286" s="374"/>
      <c r="M286" s="374"/>
      <c r="N286" s="374"/>
      <c r="O286" s="374"/>
      <c r="P286" s="374"/>
      <c r="Q286" s="374"/>
      <c r="R286" s="374"/>
      <c r="S286" s="397"/>
      <c r="T286" s="19"/>
      <c r="U286" s="19"/>
      <c r="V286" s="19"/>
      <c r="W286" s="19"/>
      <c r="X286" s="19"/>
      <c r="Y286" s="364"/>
      <c r="Z286" s="364"/>
      <c r="AA286" s="364"/>
      <c r="AB286" s="364"/>
      <c r="AC286" s="364"/>
      <c r="AD286" s="364"/>
      <c r="AE286" s="364"/>
      <c r="AF286" s="364"/>
      <c r="AG286" s="13"/>
      <c r="AH286" s="19"/>
      <c r="AI286" s="19"/>
      <c r="AJ286" s="19"/>
      <c r="AK286" s="19"/>
      <c r="AL286" s="364"/>
      <c r="AM286" s="364"/>
      <c r="AN286" s="364"/>
      <c r="AO286" s="364"/>
      <c r="AP286" s="364"/>
      <c r="AQ286" s="364"/>
      <c r="AR286" s="364"/>
      <c r="AS286" s="364"/>
      <c r="AT286" s="13"/>
      <c r="BK286" s="126"/>
      <c r="BL286" s="126"/>
      <c r="BM286" s="126"/>
      <c r="BN286" s="126"/>
      <c r="BO286" s="126"/>
      <c r="BP286" s="153"/>
      <c r="BQ286" s="126"/>
      <c r="BR286" s="126"/>
      <c r="BS286" s="126"/>
      <c r="BT286" s="126"/>
      <c r="BU286" s="126"/>
      <c r="BV286" s="126"/>
      <c r="BW286" s="126"/>
      <c r="BX286" s="126"/>
      <c r="BY286" s="126"/>
      <c r="BZ286" s="126"/>
      <c r="CA286" s="126"/>
      <c r="CB286" s="126"/>
      <c r="CC286" s="219">
        <f>LOOKUP(A286,'Dropdown-Content (Hidden)'!$I$87:$I$137,'Dropdown-Content (Hidden)'!$N$87:$N$137)</f>
        <v>0</v>
      </c>
      <c r="CD286" s="219">
        <f>LOOKUP(A286,'Dropdown-Content (Hidden)'!$I$87:$I$137,'Dropdown-Content (Hidden)'!$O$87:$O$137)</f>
        <v>0</v>
      </c>
    </row>
    <row r="287" spans="1:82" ht="23.25" hidden="1" customHeight="1" x14ac:dyDescent="0.25">
      <c r="A287" s="45">
        <v>49</v>
      </c>
      <c r="B287" s="374" t="str">
        <f>LOOKUP(A287,'Dropdown-Content (Hidden)'!$I$87:$I$137,'Dropdown-Content (Hidden)'!$B$87:$B$137)</f>
        <v xml:space="preserve">  </v>
      </c>
      <c r="C287" s="374"/>
      <c r="D287" s="374"/>
      <c r="E287" s="374"/>
      <c r="F287" s="374"/>
      <c r="G287" s="374"/>
      <c r="H287" s="374"/>
      <c r="I287" s="374"/>
      <c r="J287" s="374"/>
      <c r="K287" s="374"/>
      <c r="L287" s="374"/>
      <c r="M287" s="374"/>
      <c r="N287" s="374"/>
      <c r="O287" s="374"/>
      <c r="P287" s="374"/>
      <c r="Q287" s="374"/>
      <c r="R287" s="374"/>
      <c r="S287" s="397"/>
      <c r="T287" s="19"/>
      <c r="U287" s="19"/>
      <c r="V287" s="19"/>
      <c r="W287" s="19"/>
      <c r="X287" s="19"/>
      <c r="Y287" s="364"/>
      <c r="Z287" s="364"/>
      <c r="AA287" s="364"/>
      <c r="AB287" s="364"/>
      <c r="AC287" s="364"/>
      <c r="AD287" s="364"/>
      <c r="AE287" s="364"/>
      <c r="AF287" s="364"/>
      <c r="AG287" s="13"/>
      <c r="AH287" s="19"/>
      <c r="AI287" s="19"/>
      <c r="AJ287" s="19"/>
      <c r="AK287" s="19"/>
      <c r="AL287" s="364"/>
      <c r="AM287" s="364"/>
      <c r="AN287" s="364"/>
      <c r="AO287" s="364"/>
      <c r="AP287" s="364"/>
      <c r="AQ287" s="364"/>
      <c r="AR287" s="364"/>
      <c r="AS287" s="364"/>
      <c r="AT287" s="13"/>
      <c r="BK287" s="126"/>
      <c r="BL287" s="126"/>
      <c r="BM287" s="126"/>
      <c r="BN287" s="126"/>
      <c r="BO287" s="126"/>
      <c r="BP287" s="153"/>
      <c r="BQ287" s="126"/>
      <c r="BR287" s="126"/>
      <c r="BS287" s="126"/>
      <c r="BT287" s="126"/>
      <c r="BU287" s="126"/>
      <c r="BV287" s="126"/>
      <c r="BW287" s="126"/>
      <c r="BX287" s="126"/>
      <c r="BY287" s="126"/>
      <c r="BZ287" s="126"/>
      <c r="CA287" s="126"/>
      <c r="CB287" s="126"/>
      <c r="CC287" s="219">
        <f>LOOKUP(A287,'Dropdown-Content (Hidden)'!$I$87:$I$137,'Dropdown-Content (Hidden)'!$N$87:$N$137)</f>
        <v>0</v>
      </c>
      <c r="CD287" s="219">
        <f>LOOKUP(A287,'Dropdown-Content (Hidden)'!$I$87:$I$137,'Dropdown-Content (Hidden)'!$O$87:$O$137)</f>
        <v>0</v>
      </c>
    </row>
    <row r="288" spans="1:82" ht="23.25" hidden="1" customHeight="1" x14ac:dyDescent="0.25">
      <c r="A288" s="45">
        <v>50</v>
      </c>
      <c r="B288" s="374" t="str">
        <f>LOOKUP(A288,'Dropdown-Content (Hidden)'!$I$87:$I$137,'Dropdown-Content (Hidden)'!$B$87:$B$137)</f>
        <v xml:space="preserve">  </v>
      </c>
      <c r="C288" s="374"/>
      <c r="D288" s="374"/>
      <c r="E288" s="374"/>
      <c r="F288" s="374"/>
      <c r="G288" s="374"/>
      <c r="H288" s="374"/>
      <c r="I288" s="374"/>
      <c r="J288" s="374"/>
      <c r="K288" s="374"/>
      <c r="L288" s="374"/>
      <c r="M288" s="374"/>
      <c r="N288" s="374"/>
      <c r="O288" s="374"/>
      <c r="P288" s="374"/>
      <c r="Q288" s="374"/>
      <c r="R288" s="374"/>
      <c r="S288" s="397"/>
      <c r="T288" s="19"/>
      <c r="U288" s="19"/>
      <c r="V288" s="19"/>
      <c r="W288" s="19"/>
      <c r="X288" s="19"/>
      <c r="Y288" s="364"/>
      <c r="Z288" s="364"/>
      <c r="AA288" s="364"/>
      <c r="AB288" s="364"/>
      <c r="AC288" s="364"/>
      <c r="AD288" s="364"/>
      <c r="AE288" s="364"/>
      <c r="AF288" s="364"/>
      <c r="AG288" s="13"/>
      <c r="AH288" s="19"/>
      <c r="AI288" s="19"/>
      <c r="AJ288" s="19"/>
      <c r="AK288" s="19"/>
      <c r="AL288" s="364"/>
      <c r="AM288" s="364"/>
      <c r="AN288" s="364"/>
      <c r="AO288" s="364"/>
      <c r="AP288" s="364"/>
      <c r="AQ288" s="364"/>
      <c r="AR288" s="364"/>
      <c r="AS288" s="364"/>
      <c r="AT288" s="13"/>
      <c r="BK288" s="126"/>
      <c r="BL288" s="126"/>
      <c r="BM288" s="126"/>
      <c r="BN288" s="126"/>
      <c r="BO288" s="126"/>
      <c r="BP288" s="153"/>
      <c r="BQ288" s="126"/>
      <c r="BR288" s="126"/>
      <c r="BS288" s="126"/>
      <c r="BT288" s="126"/>
      <c r="BU288" s="126"/>
      <c r="BV288" s="126"/>
      <c r="BW288" s="126"/>
      <c r="BX288" s="126"/>
      <c r="BY288" s="126"/>
      <c r="BZ288" s="126"/>
      <c r="CA288" s="126"/>
      <c r="CB288" s="126"/>
      <c r="CC288" s="219">
        <f>LOOKUP(A288,'Dropdown-Content (Hidden)'!$I$87:$I$137,'Dropdown-Content (Hidden)'!$N$87:$N$137)</f>
        <v>0</v>
      </c>
      <c r="CD288" s="219">
        <f>LOOKUP(A288,'Dropdown-Content (Hidden)'!$I$87:$I$137,'Dropdown-Content (Hidden)'!$O$87:$O$137)</f>
        <v>0</v>
      </c>
    </row>
    <row r="289" spans="1:82" ht="25.5" customHeight="1" x14ac:dyDescent="0.2">
      <c r="A289" s="7"/>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BK289" s="124"/>
      <c r="BL289" s="124"/>
      <c r="BM289" s="124"/>
      <c r="BN289" s="124"/>
      <c r="BO289" s="124"/>
      <c r="BP289" s="155"/>
      <c r="BQ289" s="124"/>
      <c r="BR289" s="124"/>
      <c r="BS289" s="124"/>
      <c r="BT289" s="124"/>
      <c r="BU289" s="124"/>
      <c r="BV289" s="124"/>
      <c r="BW289" s="124"/>
      <c r="BX289" s="124"/>
      <c r="BY289" s="124"/>
      <c r="BZ289" s="124"/>
      <c r="CA289" s="124"/>
      <c r="CB289" s="124"/>
      <c r="CC289" s="221"/>
    </row>
    <row r="290" spans="1:82" ht="84" customHeight="1" x14ac:dyDescent="0.25">
      <c r="A290" s="7" t="s">
        <v>111</v>
      </c>
      <c r="B290" s="36" t="s">
        <v>1070</v>
      </c>
      <c r="C290" s="37"/>
      <c r="D290" s="37"/>
      <c r="E290" s="37"/>
      <c r="F290" s="37"/>
      <c r="G290" s="37"/>
      <c r="H290" s="37"/>
      <c r="I290" s="37"/>
      <c r="J290" s="37"/>
      <c r="K290" s="37"/>
      <c r="L290" s="37"/>
      <c r="M290" s="37"/>
      <c r="N290" s="37"/>
      <c r="O290" s="37"/>
      <c r="P290" s="37"/>
      <c r="Q290" s="37"/>
      <c r="R290" s="37"/>
      <c r="S290" s="37"/>
      <c r="T290" s="403" t="s">
        <v>422</v>
      </c>
      <c r="U290" s="403"/>
      <c r="V290" s="403"/>
      <c r="W290" s="403"/>
      <c r="X290" s="403"/>
      <c r="Y290" s="403"/>
      <c r="Z290" s="403"/>
      <c r="AA290" s="403"/>
      <c r="AB290" s="403"/>
      <c r="AC290" s="403"/>
      <c r="AD290" s="403"/>
      <c r="AE290" s="403"/>
      <c r="AF290" s="403"/>
      <c r="AG290" s="36"/>
      <c r="AH290" s="36"/>
      <c r="AI290" s="36"/>
      <c r="AJ290" s="36"/>
      <c r="AK290" s="36"/>
      <c r="AL290" s="36"/>
      <c r="AM290" s="36"/>
      <c r="AN290" s="36"/>
      <c r="AO290" s="36"/>
      <c r="AP290" s="36"/>
      <c r="AQ290" s="36"/>
      <c r="AR290" s="36"/>
      <c r="AS290" s="36"/>
      <c r="AT290" s="36"/>
      <c r="BK290" s="125"/>
      <c r="BL290" s="125"/>
      <c r="BM290" s="125"/>
      <c r="BN290" s="125"/>
      <c r="BO290" s="125"/>
      <c r="BP290" s="152"/>
      <c r="BQ290" s="125"/>
      <c r="BR290" s="125"/>
      <c r="BS290" s="125"/>
      <c r="BT290" s="125"/>
      <c r="BU290" s="125"/>
      <c r="BV290" s="125"/>
      <c r="BW290" s="125"/>
      <c r="BX290" s="125"/>
      <c r="BY290" s="125"/>
      <c r="BZ290" s="125"/>
      <c r="CA290" s="125"/>
      <c r="CB290" s="125"/>
      <c r="CC290" s="241" t="s">
        <v>356</v>
      </c>
      <c r="CD290" s="242" t="s">
        <v>561</v>
      </c>
    </row>
    <row r="291" spans="1:82" ht="25.5" customHeight="1" x14ac:dyDescent="0.25">
      <c r="A291" s="45">
        <v>1</v>
      </c>
      <c r="B291" s="359" t="str">
        <f>LOOKUP(A291,'Dropdown-Content (Hidden)'!$M$87:$M$137,'Dropdown-Content (Hidden)'!$B$87:$B$137)</f>
        <v xml:space="preserve">  </v>
      </c>
      <c r="C291" s="359"/>
      <c r="D291" s="359"/>
      <c r="E291" s="359"/>
      <c r="F291" s="359"/>
      <c r="G291" s="359"/>
      <c r="H291" s="359"/>
      <c r="I291" s="359"/>
      <c r="J291" s="359"/>
      <c r="K291" s="359"/>
      <c r="L291" s="359"/>
      <c r="M291" s="359"/>
      <c r="N291" s="359"/>
      <c r="O291" s="359"/>
      <c r="P291" s="359"/>
      <c r="Q291" s="359"/>
      <c r="R291" s="359"/>
      <c r="S291" s="359"/>
      <c r="T291" s="367"/>
      <c r="U291" s="367"/>
      <c r="V291" s="367"/>
      <c r="W291" s="367"/>
      <c r="X291" s="367"/>
      <c r="Y291" s="367"/>
      <c r="Z291" s="367"/>
      <c r="AA291" s="367"/>
      <c r="AB291" s="367"/>
      <c r="AC291" s="367"/>
      <c r="AD291" s="367"/>
      <c r="AE291" s="367"/>
      <c r="AF291" s="367"/>
      <c r="AG291" s="142"/>
      <c r="AH291" s="172"/>
      <c r="AI291" s="172"/>
      <c r="AJ291" s="172"/>
      <c r="AK291" s="172"/>
      <c r="AL291" s="172"/>
      <c r="AM291" s="172"/>
      <c r="AN291" s="172"/>
      <c r="AO291" s="172"/>
      <c r="AP291" s="172"/>
      <c r="AQ291" s="172"/>
      <c r="AR291" s="172"/>
      <c r="AS291" s="172"/>
      <c r="AT291" s="172"/>
      <c r="BK291" s="126"/>
      <c r="BL291" s="126"/>
      <c r="BM291" s="126"/>
      <c r="BN291" s="126"/>
      <c r="BO291" s="126"/>
      <c r="BP291" s="153"/>
      <c r="BQ291" s="126"/>
      <c r="BR291" s="126"/>
      <c r="BS291" s="126"/>
      <c r="BT291" s="126"/>
      <c r="BU291" s="126"/>
      <c r="BV291" s="126"/>
      <c r="BW291" s="126"/>
      <c r="BX291" s="126"/>
      <c r="BY291" s="126"/>
      <c r="BZ291" s="126"/>
      <c r="CA291" s="126"/>
      <c r="CB291" s="126"/>
      <c r="CC291" s="219">
        <f>LOOKUP(A291,'Dropdown-Content (Hidden)'!$M$87:$M$137,'Dropdown-Content (Hidden)'!$N$87:$N$137)</f>
        <v>0</v>
      </c>
      <c r="CD291" s="219">
        <f>LOOKUP(A291,'Dropdown-Content (Hidden)'!$M$87:$M$137,'Dropdown-Content (Hidden)'!$O$87:$O$137)</f>
        <v>0</v>
      </c>
    </row>
    <row r="292" spans="1:82" ht="25.5" customHeight="1" x14ac:dyDescent="0.25">
      <c r="A292" s="45">
        <v>2</v>
      </c>
      <c r="B292" s="359" t="str">
        <f>LOOKUP(A292,'Dropdown-Content (Hidden)'!$M$87:$M$137,'Dropdown-Content (Hidden)'!$B$87:$B$137)</f>
        <v xml:space="preserve">  </v>
      </c>
      <c r="C292" s="359"/>
      <c r="D292" s="359"/>
      <c r="E292" s="359"/>
      <c r="F292" s="359"/>
      <c r="G292" s="359"/>
      <c r="H292" s="359"/>
      <c r="I292" s="359"/>
      <c r="J292" s="359"/>
      <c r="K292" s="359"/>
      <c r="L292" s="359"/>
      <c r="M292" s="359"/>
      <c r="N292" s="359"/>
      <c r="O292" s="359"/>
      <c r="P292" s="359"/>
      <c r="Q292" s="359"/>
      <c r="R292" s="359"/>
      <c r="S292" s="359"/>
      <c r="T292" s="367"/>
      <c r="U292" s="367"/>
      <c r="V292" s="367"/>
      <c r="W292" s="367"/>
      <c r="X292" s="367"/>
      <c r="Y292" s="367"/>
      <c r="Z292" s="367"/>
      <c r="AA292" s="367"/>
      <c r="AB292" s="367"/>
      <c r="AC292" s="367"/>
      <c r="AD292" s="367"/>
      <c r="AE292" s="367"/>
      <c r="AF292" s="367"/>
      <c r="AG292" s="142"/>
      <c r="AH292" s="172"/>
      <c r="AI292" s="172"/>
      <c r="AJ292" s="172"/>
      <c r="AK292" s="172"/>
      <c r="AL292" s="172"/>
      <c r="AM292" s="172"/>
      <c r="AN292" s="172"/>
      <c r="AO292" s="172"/>
      <c r="AP292" s="172"/>
      <c r="AQ292" s="172"/>
      <c r="AR292" s="172"/>
      <c r="AS292" s="172"/>
      <c r="AT292" s="172"/>
      <c r="BK292" s="126"/>
      <c r="BL292" s="126"/>
      <c r="BM292" s="126"/>
      <c r="BN292" s="126"/>
      <c r="BO292" s="126"/>
      <c r="BP292" s="153"/>
      <c r="BQ292" s="126"/>
      <c r="BR292" s="126"/>
      <c r="BS292" s="126"/>
      <c r="BT292" s="126"/>
      <c r="BU292" s="126"/>
      <c r="BV292" s="126"/>
      <c r="BW292" s="126"/>
      <c r="BX292" s="126"/>
      <c r="BY292" s="126"/>
      <c r="BZ292" s="126"/>
      <c r="CA292" s="126"/>
      <c r="CB292" s="126"/>
      <c r="CC292" s="219">
        <f>LOOKUP(A292,'Dropdown-Content (Hidden)'!$M$87:$M$137,'Dropdown-Content (Hidden)'!$N$87:$N$137)</f>
        <v>0</v>
      </c>
      <c r="CD292" s="219">
        <f>LOOKUP(A292,'Dropdown-Content (Hidden)'!$M$87:$M$137,'Dropdown-Content (Hidden)'!$O$87:$O$137)</f>
        <v>0</v>
      </c>
    </row>
    <row r="293" spans="1:82" ht="25.5" customHeight="1" x14ac:dyDescent="0.25">
      <c r="A293" s="45">
        <v>3</v>
      </c>
      <c r="B293" s="359" t="str">
        <f>LOOKUP(A293,'Dropdown-Content (Hidden)'!$M$87:$M$137,'Dropdown-Content (Hidden)'!$B$87:$B$137)</f>
        <v xml:space="preserve">  </v>
      </c>
      <c r="C293" s="359"/>
      <c r="D293" s="359"/>
      <c r="E293" s="359"/>
      <c r="F293" s="359"/>
      <c r="G293" s="359"/>
      <c r="H293" s="359"/>
      <c r="I293" s="359"/>
      <c r="J293" s="359"/>
      <c r="K293" s="359"/>
      <c r="L293" s="359"/>
      <c r="M293" s="359"/>
      <c r="N293" s="359"/>
      <c r="O293" s="359"/>
      <c r="P293" s="359"/>
      <c r="Q293" s="359"/>
      <c r="R293" s="359"/>
      <c r="S293" s="359"/>
      <c r="T293" s="367"/>
      <c r="U293" s="367"/>
      <c r="V293" s="367"/>
      <c r="W293" s="367"/>
      <c r="X293" s="367"/>
      <c r="Y293" s="367"/>
      <c r="Z293" s="367"/>
      <c r="AA293" s="367"/>
      <c r="AB293" s="367"/>
      <c r="AC293" s="367"/>
      <c r="AD293" s="367"/>
      <c r="AE293" s="367"/>
      <c r="AF293" s="367"/>
      <c r="AG293" s="142"/>
      <c r="AH293" s="172"/>
      <c r="AI293" s="172"/>
      <c r="AJ293" s="172"/>
      <c r="AK293" s="172"/>
      <c r="AL293" s="172"/>
      <c r="AM293" s="172"/>
      <c r="AN293" s="172"/>
      <c r="AO293" s="172"/>
      <c r="AP293" s="172"/>
      <c r="AQ293" s="172"/>
      <c r="AR293" s="172"/>
      <c r="AS293" s="172"/>
      <c r="AT293" s="172"/>
      <c r="BK293" s="126"/>
      <c r="BL293" s="126"/>
      <c r="BM293" s="126"/>
      <c r="BN293" s="126"/>
      <c r="BO293" s="126"/>
      <c r="BP293" s="153"/>
      <c r="BQ293" s="126"/>
      <c r="BR293" s="126"/>
      <c r="BS293" s="126"/>
      <c r="BT293" s="126"/>
      <c r="BU293" s="126"/>
      <c r="BV293" s="126"/>
      <c r="BW293" s="126"/>
      <c r="BX293" s="126"/>
      <c r="BY293" s="126"/>
      <c r="BZ293" s="126"/>
      <c r="CA293" s="126"/>
      <c r="CB293" s="126"/>
      <c r="CC293" s="219">
        <f>LOOKUP(A293,'Dropdown-Content (Hidden)'!$M$87:$M$137,'Dropdown-Content (Hidden)'!$N$87:$N$137)</f>
        <v>0</v>
      </c>
      <c r="CD293" s="219">
        <f>LOOKUP(A293,'Dropdown-Content (Hidden)'!$M$87:$M$137,'Dropdown-Content (Hidden)'!$O$87:$O$137)</f>
        <v>0</v>
      </c>
    </row>
    <row r="294" spans="1:82" ht="25.5" customHeight="1" x14ac:dyDescent="0.25">
      <c r="A294" s="45">
        <v>4</v>
      </c>
      <c r="B294" s="359" t="str">
        <f>LOOKUP(A294,'Dropdown-Content (Hidden)'!$M$87:$M$137,'Dropdown-Content (Hidden)'!$B$87:$B$137)</f>
        <v xml:space="preserve">  </v>
      </c>
      <c r="C294" s="359"/>
      <c r="D294" s="359"/>
      <c r="E294" s="359"/>
      <c r="F294" s="359"/>
      <c r="G294" s="359"/>
      <c r="H294" s="359"/>
      <c r="I294" s="359"/>
      <c r="J294" s="359"/>
      <c r="K294" s="359"/>
      <c r="L294" s="359"/>
      <c r="M294" s="359"/>
      <c r="N294" s="359"/>
      <c r="O294" s="359"/>
      <c r="P294" s="359"/>
      <c r="Q294" s="359"/>
      <c r="R294" s="359"/>
      <c r="S294" s="359"/>
      <c r="T294" s="367"/>
      <c r="U294" s="367"/>
      <c r="V294" s="367"/>
      <c r="W294" s="367"/>
      <c r="X294" s="367"/>
      <c r="Y294" s="367"/>
      <c r="Z294" s="367"/>
      <c r="AA294" s="367"/>
      <c r="AB294" s="367"/>
      <c r="AC294" s="367"/>
      <c r="AD294" s="367"/>
      <c r="AE294" s="367"/>
      <c r="AF294" s="367"/>
      <c r="AG294" s="142"/>
      <c r="AH294" s="172"/>
      <c r="AI294" s="172"/>
      <c r="AJ294" s="172"/>
      <c r="AK294" s="172"/>
      <c r="AL294" s="172"/>
      <c r="AM294" s="172"/>
      <c r="AN294" s="172"/>
      <c r="AO294" s="172"/>
      <c r="AP294" s="172"/>
      <c r="AQ294" s="172"/>
      <c r="AR294" s="172"/>
      <c r="AS294" s="172"/>
      <c r="AT294" s="172"/>
      <c r="BK294" s="126"/>
      <c r="BL294" s="126"/>
      <c r="BM294" s="126"/>
      <c r="BN294" s="126"/>
      <c r="BO294" s="126"/>
      <c r="BP294" s="153"/>
      <c r="BQ294" s="126"/>
      <c r="BR294" s="126"/>
      <c r="BS294" s="126"/>
      <c r="BT294" s="126"/>
      <c r="BU294" s="126"/>
      <c r="BV294" s="126"/>
      <c r="BW294" s="126"/>
      <c r="BX294" s="126"/>
      <c r="BY294" s="126"/>
      <c r="BZ294" s="126"/>
      <c r="CA294" s="126"/>
      <c r="CB294" s="126"/>
      <c r="CC294" s="219">
        <f>LOOKUP(A294,'Dropdown-Content (Hidden)'!$M$87:$M$137,'Dropdown-Content (Hidden)'!$N$87:$N$137)</f>
        <v>0</v>
      </c>
      <c r="CD294" s="219">
        <f>LOOKUP(A294,'Dropdown-Content (Hidden)'!$M$87:$M$137,'Dropdown-Content (Hidden)'!$O$87:$O$137)</f>
        <v>0</v>
      </c>
    </row>
    <row r="295" spans="1:82" ht="25.5" customHeight="1" x14ac:dyDescent="0.25">
      <c r="A295" s="45">
        <v>5</v>
      </c>
      <c r="B295" s="359" t="str">
        <f>LOOKUP(A295,'Dropdown-Content (Hidden)'!$M$87:$M$137,'Dropdown-Content (Hidden)'!$B$87:$B$137)</f>
        <v xml:space="preserve">  </v>
      </c>
      <c r="C295" s="359"/>
      <c r="D295" s="359"/>
      <c r="E295" s="359"/>
      <c r="F295" s="359"/>
      <c r="G295" s="359"/>
      <c r="H295" s="359"/>
      <c r="I295" s="359"/>
      <c r="J295" s="359"/>
      <c r="K295" s="359"/>
      <c r="L295" s="359"/>
      <c r="M295" s="359"/>
      <c r="N295" s="359"/>
      <c r="O295" s="359"/>
      <c r="P295" s="359"/>
      <c r="Q295" s="359"/>
      <c r="R295" s="359"/>
      <c r="S295" s="359"/>
      <c r="T295" s="367"/>
      <c r="U295" s="367"/>
      <c r="V295" s="367"/>
      <c r="W295" s="367"/>
      <c r="X295" s="367"/>
      <c r="Y295" s="367"/>
      <c r="Z295" s="367"/>
      <c r="AA295" s="367"/>
      <c r="AB295" s="367"/>
      <c r="AC295" s="367"/>
      <c r="AD295" s="367"/>
      <c r="AE295" s="367"/>
      <c r="AF295" s="367"/>
      <c r="AG295" s="142"/>
      <c r="AH295" s="172"/>
      <c r="AI295" s="172"/>
      <c r="AJ295" s="172"/>
      <c r="AK295" s="172"/>
      <c r="AL295" s="172"/>
      <c r="AM295" s="172"/>
      <c r="AN295" s="172"/>
      <c r="AO295" s="172"/>
      <c r="AP295" s="172"/>
      <c r="AQ295" s="172"/>
      <c r="AR295" s="172"/>
      <c r="AS295" s="172"/>
      <c r="AT295" s="172"/>
      <c r="BK295" s="126"/>
      <c r="BL295" s="126"/>
      <c r="BM295" s="126"/>
      <c r="BN295" s="126"/>
      <c r="BO295" s="126"/>
      <c r="BP295" s="153"/>
      <c r="BQ295" s="126"/>
      <c r="BR295" s="126"/>
      <c r="BS295" s="126"/>
      <c r="BT295" s="126"/>
      <c r="BU295" s="126"/>
      <c r="BV295" s="126"/>
      <c r="BW295" s="126"/>
      <c r="BX295" s="126"/>
      <c r="BY295" s="126"/>
      <c r="BZ295" s="126"/>
      <c r="CA295" s="126"/>
      <c r="CB295" s="126"/>
      <c r="CC295" s="219">
        <f>LOOKUP(A295,'Dropdown-Content (Hidden)'!$M$87:$M$137,'Dropdown-Content (Hidden)'!$N$87:$N$137)</f>
        <v>0</v>
      </c>
      <c r="CD295" s="219">
        <f>LOOKUP(A295,'Dropdown-Content (Hidden)'!$M$87:$M$137,'Dropdown-Content (Hidden)'!$O$87:$O$137)</f>
        <v>0</v>
      </c>
    </row>
    <row r="296" spans="1:82" ht="25.5" customHeight="1" x14ac:dyDescent="0.25">
      <c r="A296" s="45">
        <v>6</v>
      </c>
      <c r="B296" s="359" t="str">
        <f>LOOKUP(A296,'Dropdown-Content (Hidden)'!$M$87:$M$137,'Dropdown-Content (Hidden)'!$B$87:$B$137)</f>
        <v xml:space="preserve">  </v>
      </c>
      <c r="C296" s="359"/>
      <c r="D296" s="359"/>
      <c r="E296" s="359"/>
      <c r="F296" s="359"/>
      <c r="G296" s="359"/>
      <c r="H296" s="359"/>
      <c r="I296" s="359"/>
      <c r="J296" s="359"/>
      <c r="K296" s="359"/>
      <c r="L296" s="359"/>
      <c r="M296" s="359"/>
      <c r="N296" s="359"/>
      <c r="O296" s="359"/>
      <c r="P296" s="359"/>
      <c r="Q296" s="359"/>
      <c r="R296" s="359"/>
      <c r="S296" s="359"/>
      <c r="T296" s="367"/>
      <c r="U296" s="367"/>
      <c r="V296" s="367"/>
      <c r="W296" s="367"/>
      <c r="X296" s="367"/>
      <c r="Y296" s="367"/>
      <c r="Z296" s="367"/>
      <c r="AA296" s="367"/>
      <c r="AB296" s="367"/>
      <c r="AC296" s="367"/>
      <c r="AD296" s="367"/>
      <c r="AE296" s="367"/>
      <c r="AF296" s="367"/>
      <c r="AG296" s="142"/>
      <c r="AH296" s="172"/>
      <c r="AI296" s="172"/>
      <c r="AJ296" s="172"/>
      <c r="AK296" s="172"/>
      <c r="AL296" s="172"/>
      <c r="AM296" s="172"/>
      <c r="AN296" s="172"/>
      <c r="AO296" s="172"/>
      <c r="AP296" s="172"/>
      <c r="AQ296" s="172"/>
      <c r="AR296" s="172"/>
      <c r="AS296" s="172"/>
      <c r="AT296" s="172"/>
      <c r="BK296" s="126"/>
      <c r="BL296" s="126"/>
      <c r="BM296" s="126"/>
      <c r="BN296" s="126"/>
      <c r="BO296" s="126"/>
      <c r="BP296" s="153"/>
      <c r="BQ296" s="126"/>
      <c r="BR296" s="126"/>
      <c r="BS296" s="126"/>
      <c r="BT296" s="126"/>
      <c r="BU296" s="126"/>
      <c r="BV296" s="126"/>
      <c r="BW296" s="126"/>
      <c r="BX296" s="126"/>
      <c r="BY296" s="126"/>
      <c r="BZ296" s="126"/>
      <c r="CA296" s="126"/>
      <c r="CB296" s="126"/>
      <c r="CC296" s="219">
        <f>LOOKUP(A296,'Dropdown-Content (Hidden)'!$M$87:$M$137,'Dropdown-Content (Hidden)'!$N$87:$N$137)</f>
        <v>0</v>
      </c>
      <c r="CD296" s="219">
        <f>LOOKUP(A296,'Dropdown-Content (Hidden)'!$M$87:$M$137,'Dropdown-Content (Hidden)'!$O$87:$O$137)</f>
        <v>0</v>
      </c>
    </row>
    <row r="297" spans="1:82" ht="25.5" customHeight="1" x14ac:dyDescent="0.25">
      <c r="A297" s="45">
        <v>7</v>
      </c>
      <c r="B297" s="359" t="str">
        <f>LOOKUP(A297,'Dropdown-Content (Hidden)'!$M$87:$M$137,'Dropdown-Content (Hidden)'!$B$87:$B$137)</f>
        <v xml:space="preserve">  </v>
      </c>
      <c r="C297" s="359"/>
      <c r="D297" s="359"/>
      <c r="E297" s="359"/>
      <c r="F297" s="359"/>
      <c r="G297" s="359"/>
      <c r="H297" s="359"/>
      <c r="I297" s="359"/>
      <c r="J297" s="359"/>
      <c r="K297" s="359"/>
      <c r="L297" s="359"/>
      <c r="M297" s="359"/>
      <c r="N297" s="359"/>
      <c r="O297" s="359"/>
      <c r="P297" s="359"/>
      <c r="Q297" s="359"/>
      <c r="R297" s="359"/>
      <c r="S297" s="359"/>
      <c r="T297" s="367"/>
      <c r="U297" s="367"/>
      <c r="V297" s="367"/>
      <c r="W297" s="367"/>
      <c r="X297" s="367"/>
      <c r="Y297" s="367"/>
      <c r="Z297" s="367"/>
      <c r="AA297" s="367"/>
      <c r="AB297" s="367"/>
      <c r="AC297" s="367"/>
      <c r="AD297" s="367"/>
      <c r="AE297" s="367"/>
      <c r="AF297" s="367"/>
      <c r="AG297" s="142"/>
      <c r="AH297" s="172"/>
      <c r="AI297" s="172"/>
      <c r="AJ297" s="172"/>
      <c r="AK297" s="172"/>
      <c r="AL297" s="172"/>
      <c r="AM297" s="172"/>
      <c r="AN297" s="172"/>
      <c r="AO297" s="172"/>
      <c r="AP297" s="172"/>
      <c r="AQ297" s="172"/>
      <c r="AR297" s="172"/>
      <c r="AS297" s="172"/>
      <c r="AT297" s="172"/>
      <c r="BK297" s="126"/>
      <c r="BL297" s="126"/>
      <c r="BM297" s="126"/>
      <c r="BN297" s="126"/>
      <c r="BO297" s="126"/>
      <c r="BP297" s="153"/>
      <c r="BQ297" s="126"/>
      <c r="BR297" s="126"/>
      <c r="BS297" s="126"/>
      <c r="BT297" s="126"/>
      <c r="BU297" s="126"/>
      <c r="BV297" s="126"/>
      <c r="BW297" s="126"/>
      <c r="BX297" s="126"/>
      <c r="BY297" s="126"/>
      <c r="BZ297" s="126"/>
      <c r="CA297" s="126"/>
      <c r="CB297" s="126"/>
      <c r="CC297" s="219">
        <f>LOOKUP(A297,'Dropdown-Content (Hidden)'!$M$87:$M$137,'Dropdown-Content (Hidden)'!$N$87:$N$137)</f>
        <v>0</v>
      </c>
      <c r="CD297" s="219">
        <f>LOOKUP(A297,'Dropdown-Content (Hidden)'!$M$87:$M$137,'Dropdown-Content (Hidden)'!$O$87:$O$137)</f>
        <v>0</v>
      </c>
    </row>
    <row r="298" spans="1:82" ht="25.5" customHeight="1" x14ac:dyDescent="0.25">
      <c r="A298" s="45">
        <v>8</v>
      </c>
      <c r="B298" s="359" t="str">
        <f>LOOKUP(A298,'Dropdown-Content (Hidden)'!$M$87:$M$137,'Dropdown-Content (Hidden)'!$B$87:$B$137)</f>
        <v xml:space="preserve">  </v>
      </c>
      <c r="C298" s="359"/>
      <c r="D298" s="359"/>
      <c r="E298" s="359"/>
      <c r="F298" s="359"/>
      <c r="G298" s="359"/>
      <c r="H298" s="359"/>
      <c r="I298" s="359"/>
      <c r="J298" s="359"/>
      <c r="K298" s="359"/>
      <c r="L298" s="359"/>
      <c r="M298" s="359"/>
      <c r="N298" s="359"/>
      <c r="O298" s="359"/>
      <c r="P298" s="359"/>
      <c r="Q298" s="359"/>
      <c r="R298" s="359"/>
      <c r="S298" s="359"/>
      <c r="T298" s="367"/>
      <c r="U298" s="367"/>
      <c r="V298" s="367"/>
      <c r="W298" s="367"/>
      <c r="X298" s="367"/>
      <c r="Y298" s="367"/>
      <c r="Z298" s="367"/>
      <c r="AA298" s="367"/>
      <c r="AB298" s="367"/>
      <c r="AC298" s="367"/>
      <c r="AD298" s="367"/>
      <c r="AE298" s="367"/>
      <c r="AF298" s="367"/>
      <c r="AG298" s="142"/>
      <c r="AH298" s="172"/>
      <c r="AI298" s="172"/>
      <c r="AJ298" s="172"/>
      <c r="AK298" s="172"/>
      <c r="AL298" s="172"/>
      <c r="AM298" s="172"/>
      <c r="AN298" s="172"/>
      <c r="AO298" s="172"/>
      <c r="AP298" s="172"/>
      <c r="AQ298" s="172"/>
      <c r="AR298" s="172"/>
      <c r="AS298" s="172"/>
      <c r="AT298" s="172"/>
      <c r="BK298" s="126"/>
      <c r="BL298" s="126"/>
      <c r="BM298" s="126"/>
      <c r="BN298" s="126"/>
      <c r="BO298" s="126"/>
      <c r="BP298" s="153"/>
      <c r="BQ298" s="126"/>
      <c r="BR298" s="126"/>
      <c r="BS298" s="126"/>
      <c r="BT298" s="126"/>
      <c r="BU298" s="126"/>
      <c r="BV298" s="126"/>
      <c r="BW298" s="126"/>
      <c r="BX298" s="126"/>
      <c r="BY298" s="126"/>
      <c r="BZ298" s="126"/>
      <c r="CA298" s="126"/>
      <c r="CB298" s="126"/>
      <c r="CC298" s="219">
        <f>LOOKUP(A298,'Dropdown-Content (Hidden)'!$M$87:$M$137,'Dropdown-Content (Hidden)'!$N$87:$N$137)</f>
        <v>0</v>
      </c>
      <c r="CD298" s="219">
        <f>LOOKUP(A298,'Dropdown-Content (Hidden)'!$M$87:$M$137,'Dropdown-Content (Hidden)'!$O$87:$O$137)</f>
        <v>0</v>
      </c>
    </row>
    <row r="299" spans="1:82" ht="25.5" customHeight="1" x14ac:dyDescent="0.25">
      <c r="A299" s="45">
        <v>9</v>
      </c>
      <c r="B299" s="359" t="str">
        <f>LOOKUP(A299,'Dropdown-Content (Hidden)'!$M$87:$M$137,'Dropdown-Content (Hidden)'!$B$87:$B$137)</f>
        <v xml:space="preserve">  </v>
      </c>
      <c r="C299" s="359"/>
      <c r="D299" s="359"/>
      <c r="E299" s="359"/>
      <c r="F299" s="359"/>
      <c r="G299" s="359"/>
      <c r="H299" s="359"/>
      <c r="I299" s="359"/>
      <c r="J299" s="359"/>
      <c r="K299" s="359"/>
      <c r="L299" s="359"/>
      <c r="M299" s="359"/>
      <c r="N299" s="359"/>
      <c r="O299" s="359"/>
      <c r="P299" s="359"/>
      <c r="Q299" s="359"/>
      <c r="R299" s="359"/>
      <c r="S299" s="359"/>
      <c r="T299" s="367"/>
      <c r="U299" s="367"/>
      <c r="V299" s="367"/>
      <c r="W299" s="367"/>
      <c r="X299" s="367"/>
      <c r="Y299" s="367"/>
      <c r="Z299" s="367"/>
      <c r="AA299" s="367"/>
      <c r="AB299" s="367"/>
      <c r="AC299" s="367"/>
      <c r="AD299" s="367"/>
      <c r="AE299" s="367"/>
      <c r="AF299" s="367"/>
      <c r="AG299" s="142"/>
      <c r="AH299" s="172"/>
      <c r="AI299" s="172"/>
      <c r="AJ299" s="172"/>
      <c r="AK299" s="172"/>
      <c r="AL299" s="172"/>
      <c r="AM299" s="172"/>
      <c r="AN299" s="172"/>
      <c r="AO299" s="172"/>
      <c r="AP299" s="172"/>
      <c r="AQ299" s="172"/>
      <c r="AR299" s="172"/>
      <c r="AS299" s="172"/>
      <c r="AT299" s="172"/>
      <c r="BK299" s="126"/>
      <c r="BL299" s="126"/>
      <c r="BM299" s="126"/>
      <c r="BN299" s="126"/>
      <c r="BO299" s="126"/>
      <c r="BP299" s="153"/>
      <c r="BQ299" s="126"/>
      <c r="BR299" s="126"/>
      <c r="BS299" s="126"/>
      <c r="BT299" s="126"/>
      <c r="BU299" s="126"/>
      <c r="BV299" s="126"/>
      <c r="BW299" s="126"/>
      <c r="BX299" s="126"/>
      <c r="BY299" s="126"/>
      <c r="BZ299" s="126"/>
      <c r="CA299" s="126"/>
      <c r="CB299" s="126"/>
      <c r="CC299" s="219">
        <f>LOOKUP(A299,'Dropdown-Content (Hidden)'!$M$87:$M$137,'Dropdown-Content (Hidden)'!$N$87:$N$137)</f>
        <v>0</v>
      </c>
      <c r="CD299" s="219">
        <f>LOOKUP(A299,'Dropdown-Content (Hidden)'!$M$87:$M$137,'Dropdown-Content (Hidden)'!$O$87:$O$137)</f>
        <v>0</v>
      </c>
    </row>
    <row r="300" spans="1:82" ht="25.5" customHeight="1" x14ac:dyDescent="0.25">
      <c r="A300" s="45">
        <v>10</v>
      </c>
      <c r="B300" s="359" t="str">
        <f>LOOKUP(A300,'Dropdown-Content (Hidden)'!$M$87:$M$137,'Dropdown-Content (Hidden)'!$B$87:$B$137)</f>
        <v xml:space="preserve">  </v>
      </c>
      <c r="C300" s="359"/>
      <c r="D300" s="359"/>
      <c r="E300" s="359"/>
      <c r="F300" s="359"/>
      <c r="G300" s="359"/>
      <c r="H300" s="359"/>
      <c r="I300" s="359"/>
      <c r="J300" s="359"/>
      <c r="K300" s="359"/>
      <c r="L300" s="359"/>
      <c r="M300" s="359"/>
      <c r="N300" s="359"/>
      <c r="O300" s="359"/>
      <c r="P300" s="359"/>
      <c r="Q300" s="359"/>
      <c r="R300" s="359"/>
      <c r="S300" s="359"/>
      <c r="T300" s="367"/>
      <c r="U300" s="367"/>
      <c r="V300" s="367"/>
      <c r="W300" s="367"/>
      <c r="X300" s="367"/>
      <c r="Y300" s="367"/>
      <c r="Z300" s="367"/>
      <c r="AA300" s="367"/>
      <c r="AB300" s="367"/>
      <c r="AC300" s="367"/>
      <c r="AD300" s="367"/>
      <c r="AE300" s="367"/>
      <c r="AF300" s="367"/>
      <c r="AG300" s="142"/>
      <c r="AH300" s="172"/>
      <c r="AI300" s="172"/>
      <c r="AJ300" s="172"/>
      <c r="AK300" s="172"/>
      <c r="AL300" s="172"/>
      <c r="AM300" s="172"/>
      <c r="AN300" s="172"/>
      <c r="AO300" s="172"/>
      <c r="AP300" s="172"/>
      <c r="AQ300" s="172"/>
      <c r="AR300" s="172"/>
      <c r="AS300" s="172"/>
      <c r="AT300" s="172"/>
      <c r="BK300" s="126"/>
      <c r="BL300" s="126"/>
      <c r="BM300" s="126"/>
      <c r="BN300" s="126"/>
      <c r="BO300" s="126"/>
      <c r="BP300" s="153"/>
      <c r="BQ300" s="126"/>
      <c r="BR300" s="126"/>
      <c r="BS300" s="126"/>
      <c r="BT300" s="126"/>
      <c r="BU300" s="126"/>
      <c r="BV300" s="126"/>
      <c r="BW300" s="126"/>
      <c r="BX300" s="126"/>
      <c r="BY300" s="126"/>
      <c r="BZ300" s="126"/>
      <c r="CA300" s="126"/>
      <c r="CB300" s="126"/>
      <c r="CC300" s="219">
        <f>LOOKUP(A300,'Dropdown-Content (Hidden)'!$M$87:$M$137,'Dropdown-Content (Hidden)'!$N$87:$N$137)</f>
        <v>0</v>
      </c>
      <c r="CD300" s="219">
        <f>LOOKUP(A300,'Dropdown-Content (Hidden)'!$M$87:$M$137,'Dropdown-Content (Hidden)'!$O$87:$O$137)</f>
        <v>0</v>
      </c>
    </row>
    <row r="301" spans="1:82" ht="25.5" customHeight="1" x14ac:dyDescent="0.25">
      <c r="A301" s="45">
        <v>11</v>
      </c>
      <c r="B301" s="359" t="str">
        <f>LOOKUP(A301,'Dropdown-Content (Hidden)'!$M$87:$M$137,'Dropdown-Content (Hidden)'!$B$87:$B$137)</f>
        <v xml:space="preserve">  </v>
      </c>
      <c r="C301" s="359"/>
      <c r="D301" s="359"/>
      <c r="E301" s="359"/>
      <c r="F301" s="359"/>
      <c r="G301" s="359"/>
      <c r="H301" s="359"/>
      <c r="I301" s="359"/>
      <c r="J301" s="359"/>
      <c r="K301" s="359"/>
      <c r="L301" s="359"/>
      <c r="M301" s="359"/>
      <c r="N301" s="359"/>
      <c r="O301" s="359"/>
      <c r="P301" s="359"/>
      <c r="Q301" s="359"/>
      <c r="R301" s="359"/>
      <c r="S301" s="359"/>
      <c r="T301" s="367"/>
      <c r="U301" s="367"/>
      <c r="V301" s="367"/>
      <c r="W301" s="367"/>
      <c r="X301" s="367"/>
      <c r="Y301" s="367"/>
      <c r="Z301" s="367"/>
      <c r="AA301" s="367"/>
      <c r="AB301" s="367"/>
      <c r="AC301" s="367"/>
      <c r="AD301" s="367"/>
      <c r="AE301" s="367"/>
      <c r="AF301" s="367"/>
      <c r="AG301" s="142"/>
      <c r="AH301" s="172"/>
      <c r="AI301" s="172"/>
      <c r="AJ301" s="172"/>
      <c r="AK301" s="172"/>
      <c r="AL301" s="172"/>
      <c r="AM301" s="172"/>
      <c r="AN301" s="172"/>
      <c r="AO301" s="172"/>
      <c r="AP301" s="172"/>
      <c r="AQ301" s="172"/>
      <c r="AR301" s="172"/>
      <c r="AS301" s="172"/>
      <c r="AT301" s="172"/>
      <c r="BK301" s="126"/>
      <c r="BL301" s="126"/>
      <c r="BM301" s="126"/>
      <c r="BN301" s="126"/>
      <c r="BO301" s="126"/>
      <c r="BP301" s="153"/>
      <c r="BQ301" s="126"/>
      <c r="BR301" s="126"/>
      <c r="BS301" s="126"/>
      <c r="BT301" s="126"/>
      <c r="BU301" s="126"/>
      <c r="BV301" s="126"/>
      <c r="BW301" s="126"/>
      <c r="BX301" s="126"/>
      <c r="BY301" s="126"/>
      <c r="BZ301" s="126"/>
      <c r="CA301" s="126"/>
      <c r="CB301" s="126"/>
      <c r="CC301" s="219">
        <f>LOOKUP(A301,'Dropdown-Content (Hidden)'!$M$87:$M$137,'Dropdown-Content (Hidden)'!$N$87:$N$137)</f>
        <v>0</v>
      </c>
      <c r="CD301" s="219">
        <f>LOOKUP(A301,'Dropdown-Content (Hidden)'!$M$87:$M$137,'Dropdown-Content (Hidden)'!$O$87:$O$137)</f>
        <v>0</v>
      </c>
    </row>
    <row r="302" spans="1:82" ht="25.5" customHeight="1" x14ac:dyDescent="0.25">
      <c r="A302" s="45">
        <v>12</v>
      </c>
      <c r="B302" s="359" t="str">
        <f>LOOKUP(A302,'Dropdown-Content (Hidden)'!$M$87:$M$137,'Dropdown-Content (Hidden)'!$B$87:$B$137)</f>
        <v xml:space="preserve">  </v>
      </c>
      <c r="C302" s="359"/>
      <c r="D302" s="359"/>
      <c r="E302" s="359"/>
      <c r="F302" s="359"/>
      <c r="G302" s="359"/>
      <c r="H302" s="359"/>
      <c r="I302" s="359"/>
      <c r="J302" s="359"/>
      <c r="K302" s="359"/>
      <c r="L302" s="359"/>
      <c r="M302" s="359"/>
      <c r="N302" s="359"/>
      <c r="O302" s="359"/>
      <c r="P302" s="359"/>
      <c r="Q302" s="359"/>
      <c r="R302" s="359"/>
      <c r="S302" s="359"/>
      <c r="T302" s="367"/>
      <c r="U302" s="367"/>
      <c r="V302" s="367"/>
      <c r="W302" s="367"/>
      <c r="X302" s="367"/>
      <c r="Y302" s="367"/>
      <c r="Z302" s="367"/>
      <c r="AA302" s="367"/>
      <c r="AB302" s="367"/>
      <c r="AC302" s="367"/>
      <c r="AD302" s="367"/>
      <c r="AE302" s="367"/>
      <c r="AF302" s="367"/>
      <c r="AG302" s="142"/>
      <c r="AH302" s="172"/>
      <c r="AI302" s="172"/>
      <c r="AJ302" s="172"/>
      <c r="AK302" s="172"/>
      <c r="AL302" s="172"/>
      <c r="AM302" s="172"/>
      <c r="AN302" s="172"/>
      <c r="AO302" s="172"/>
      <c r="AP302" s="172"/>
      <c r="AQ302" s="172"/>
      <c r="AR302" s="172"/>
      <c r="AS302" s="172"/>
      <c r="AT302" s="172"/>
      <c r="BK302" s="126"/>
      <c r="BL302" s="126"/>
      <c r="BM302" s="126"/>
      <c r="BN302" s="126"/>
      <c r="BO302" s="126"/>
      <c r="BP302" s="153"/>
      <c r="BQ302" s="126"/>
      <c r="BR302" s="126"/>
      <c r="BS302" s="126"/>
      <c r="BT302" s="126"/>
      <c r="BU302" s="126"/>
      <c r="BV302" s="126"/>
      <c r="BW302" s="126"/>
      <c r="BX302" s="126"/>
      <c r="BY302" s="126"/>
      <c r="BZ302" s="126"/>
      <c r="CA302" s="126"/>
      <c r="CB302" s="126"/>
      <c r="CC302" s="219">
        <f>LOOKUP(A302,'Dropdown-Content (Hidden)'!$M$87:$M$137,'Dropdown-Content (Hidden)'!$N$87:$N$137)</f>
        <v>0</v>
      </c>
      <c r="CD302" s="219">
        <f>LOOKUP(A302,'Dropdown-Content (Hidden)'!$M$87:$M$137,'Dropdown-Content (Hidden)'!$O$87:$O$137)</f>
        <v>0</v>
      </c>
    </row>
    <row r="303" spans="1:82" ht="25.5" customHeight="1" x14ac:dyDescent="0.25">
      <c r="A303" s="45">
        <v>13</v>
      </c>
      <c r="B303" s="359" t="str">
        <f>LOOKUP(A303,'Dropdown-Content (Hidden)'!$M$87:$M$137,'Dropdown-Content (Hidden)'!$B$87:$B$137)</f>
        <v xml:space="preserve">  </v>
      </c>
      <c r="C303" s="359"/>
      <c r="D303" s="359"/>
      <c r="E303" s="359"/>
      <c r="F303" s="359"/>
      <c r="G303" s="359"/>
      <c r="H303" s="359"/>
      <c r="I303" s="359"/>
      <c r="J303" s="359"/>
      <c r="K303" s="359"/>
      <c r="L303" s="359"/>
      <c r="M303" s="359"/>
      <c r="N303" s="359"/>
      <c r="O303" s="359"/>
      <c r="P303" s="359"/>
      <c r="Q303" s="359"/>
      <c r="R303" s="359"/>
      <c r="S303" s="359"/>
      <c r="T303" s="367"/>
      <c r="U303" s="367"/>
      <c r="V303" s="367"/>
      <c r="W303" s="367"/>
      <c r="X303" s="367"/>
      <c r="Y303" s="367"/>
      <c r="Z303" s="367"/>
      <c r="AA303" s="367"/>
      <c r="AB303" s="367"/>
      <c r="AC303" s="367"/>
      <c r="AD303" s="367"/>
      <c r="AE303" s="367"/>
      <c r="AF303" s="367"/>
      <c r="AG303" s="142"/>
      <c r="AH303" s="172"/>
      <c r="AI303" s="172"/>
      <c r="AJ303" s="172"/>
      <c r="AK303" s="172"/>
      <c r="AL303" s="172"/>
      <c r="AM303" s="172"/>
      <c r="AN303" s="172"/>
      <c r="AO303" s="172"/>
      <c r="AP303" s="172"/>
      <c r="AQ303" s="172"/>
      <c r="AR303" s="172"/>
      <c r="AS303" s="172"/>
      <c r="AT303" s="172"/>
      <c r="BK303" s="126"/>
      <c r="BL303" s="126"/>
      <c r="BM303" s="126"/>
      <c r="BN303" s="126"/>
      <c r="BO303" s="126"/>
      <c r="BP303" s="153"/>
      <c r="BQ303" s="126"/>
      <c r="BR303" s="126"/>
      <c r="BS303" s="126"/>
      <c r="BT303" s="126"/>
      <c r="BU303" s="126"/>
      <c r="BV303" s="126"/>
      <c r="BW303" s="126"/>
      <c r="BX303" s="126"/>
      <c r="BY303" s="126"/>
      <c r="BZ303" s="126"/>
      <c r="CA303" s="126"/>
      <c r="CB303" s="126"/>
      <c r="CC303" s="219">
        <f>LOOKUP(A303,'Dropdown-Content (Hidden)'!$M$87:$M$137,'Dropdown-Content (Hidden)'!$N$87:$N$137)</f>
        <v>0</v>
      </c>
      <c r="CD303" s="219">
        <f>LOOKUP(A303,'Dropdown-Content (Hidden)'!$M$87:$M$137,'Dropdown-Content (Hidden)'!$O$87:$O$137)</f>
        <v>0</v>
      </c>
    </row>
    <row r="304" spans="1:82" ht="25.5" customHeight="1" x14ac:dyDescent="0.25">
      <c r="A304" s="45">
        <v>14</v>
      </c>
      <c r="B304" s="359" t="str">
        <f>LOOKUP(A304,'Dropdown-Content (Hidden)'!$M$87:$M$137,'Dropdown-Content (Hidden)'!$B$87:$B$137)</f>
        <v xml:space="preserve">  </v>
      </c>
      <c r="C304" s="359"/>
      <c r="D304" s="359"/>
      <c r="E304" s="359"/>
      <c r="F304" s="359"/>
      <c r="G304" s="359"/>
      <c r="H304" s="359"/>
      <c r="I304" s="359"/>
      <c r="J304" s="359"/>
      <c r="K304" s="359"/>
      <c r="L304" s="359"/>
      <c r="M304" s="359"/>
      <c r="N304" s="359"/>
      <c r="O304" s="359"/>
      <c r="P304" s="359"/>
      <c r="Q304" s="359"/>
      <c r="R304" s="359"/>
      <c r="S304" s="359"/>
      <c r="T304" s="367"/>
      <c r="U304" s="367"/>
      <c r="V304" s="367"/>
      <c r="W304" s="367"/>
      <c r="X304" s="367"/>
      <c r="Y304" s="367"/>
      <c r="Z304" s="367"/>
      <c r="AA304" s="367"/>
      <c r="AB304" s="367"/>
      <c r="AC304" s="367"/>
      <c r="AD304" s="367"/>
      <c r="AE304" s="367"/>
      <c r="AF304" s="367"/>
      <c r="AG304" s="142"/>
      <c r="AH304" s="172"/>
      <c r="AI304" s="172"/>
      <c r="AJ304" s="172"/>
      <c r="AK304" s="172"/>
      <c r="AL304" s="172"/>
      <c r="AM304" s="172"/>
      <c r="AN304" s="172"/>
      <c r="AO304" s="172"/>
      <c r="AP304" s="172"/>
      <c r="AQ304" s="172"/>
      <c r="AR304" s="172"/>
      <c r="AS304" s="172"/>
      <c r="AT304" s="172"/>
      <c r="BK304" s="126"/>
      <c r="BL304" s="126"/>
      <c r="BM304" s="126"/>
      <c r="BN304" s="126"/>
      <c r="BO304" s="126"/>
      <c r="BP304" s="153"/>
      <c r="BQ304" s="126"/>
      <c r="BR304" s="126"/>
      <c r="BS304" s="126"/>
      <c r="BT304" s="126"/>
      <c r="BU304" s="126"/>
      <c r="BV304" s="126"/>
      <c r="BW304" s="126"/>
      <c r="BX304" s="126"/>
      <c r="BY304" s="126"/>
      <c r="BZ304" s="126"/>
      <c r="CA304" s="126"/>
      <c r="CB304" s="126"/>
      <c r="CC304" s="219">
        <f>LOOKUP(A304,'Dropdown-Content (Hidden)'!$M$87:$M$137,'Dropdown-Content (Hidden)'!$N$87:$N$137)</f>
        <v>0</v>
      </c>
      <c r="CD304" s="219">
        <f>LOOKUP(A304,'Dropdown-Content (Hidden)'!$M$87:$M$137,'Dropdown-Content (Hidden)'!$O$87:$O$137)</f>
        <v>0</v>
      </c>
    </row>
    <row r="305" spans="1:82" ht="25.5" customHeight="1" x14ac:dyDescent="0.25">
      <c r="A305" s="45">
        <v>15</v>
      </c>
      <c r="B305" s="359" t="str">
        <f>LOOKUP(A305,'Dropdown-Content (Hidden)'!$M$87:$M$137,'Dropdown-Content (Hidden)'!$B$87:$B$137)</f>
        <v xml:space="preserve">  </v>
      </c>
      <c r="C305" s="359"/>
      <c r="D305" s="359"/>
      <c r="E305" s="359"/>
      <c r="F305" s="359"/>
      <c r="G305" s="359"/>
      <c r="H305" s="359"/>
      <c r="I305" s="359"/>
      <c r="J305" s="359"/>
      <c r="K305" s="359"/>
      <c r="L305" s="359"/>
      <c r="M305" s="359"/>
      <c r="N305" s="359"/>
      <c r="O305" s="359"/>
      <c r="P305" s="359"/>
      <c r="Q305" s="359"/>
      <c r="R305" s="359"/>
      <c r="S305" s="359"/>
      <c r="T305" s="367"/>
      <c r="U305" s="367"/>
      <c r="V305" s="367"/>
      <c r="W305" s="367"/>
      <c r="X305" s="367"/>
      <c r="Y305" s="367"/>
      <c r="Z305" s="367"/>
      <c r="AA305" s="367"/>
      <c r="AB305" s="367"/>
      <c r="AC305" s="367"/>
      <c r="AD305" s="367"/>
      <c r="AE305" s="367"/>
      <c r="AF305" s="367"/>
      <c r="AG305" s="142"/>
      <c r="AH305" s="172"/>
      <c r="AI305" s="172"/>
      <c r="AJ305" s="172"/>
      <c r="AK305" s="172"/>
      <c r="AL305" s="172"/>
      <c r="AM305" s="172"/>
      <c r="AN305" s="172"/>
      <c r="AO305" s="172"/>
      <c r="AP305" s="172"/>
      <c r="AQ305" s="172"/>
      <c r="AR305" s="172"/>
      <c r="AS305" s="172"/>
      <c r="AT305" s="172"/>
      <c r="BK305" s="126"/>
      <c r="BL305" s="126"/>
      <c r="BM305" s="126"/>
      <c r="BN305" s="126"/>
      <c r="BO305" s="126"/>
      <c r="BP305" s="153"/>
      <c r="BQ305" s="126"/>
      <c r="BR305" s="126"/>
      <c r="BS305" s="126"/>
      <c r="BT305" s="126"/>
      <c r="BU305" s="126"/>
      <c r="BV305" s="126"/>
      <c r="BW305" s="126"/>
      <c r="BX305" s="126"/>
      <c r="BY305" s="126"/>
      <c r="BZ305" s="126"/>
      <c r="CA305" s="126"/>
      <c r="CB305" s="126"/>
      <c r="CC305" s="219">
        <f>LOOKUP(A305,'Dropdown-Content (Hidden)'!$M$87:$M$137,'Dropdown-Content (Hidden)'!$N$87:$N$137)</f>
        <v>0</v>
      </c>
      <c r="CD305" s="219">
        <f>LOOKUP(A305,'Dropdown-Content (Hidden)'!$M$87:$M$137,'Dropdown-Content (Hidden)'!$O$87:$O$137)</f>
        <v>0</v>
      </c>
    </row>
    <row r="306" spans="1:82" ht="25.5" customHeight="1" x14ac:dyDescent="0.25">
      <c r="A306" s="45">
        <v>16</v>
      </c>
      <c r="B306" s="359" t="str">
        <f>LOOKUP(A306,'Dropdown-Content (Hidden)'!$M$87:$M$137,'Dropdown-Content (Hidden)'!$B$87:$B$137)</f>
        <v xml:space="preserve">  </v>
      </c>
      <c r="C306" s="359"/>
      <c r="D306" s="359"/>
      <c r="E306" s="359"/>
      <c r="F306" s="359"/>
      <c r="G306" s="359"/>
      <c r="H306" s="359"/>
      <c r="I306" s="359"/>
      <c r="J306" s="359"/>
      <c r="K306" s="359"/>
      <c r="L306" s="359"/>
      <c r="M306" s="359"/>
      <c r="N306" s="359"/>
      <c r="O306" s="359"/>
      <c r="P306" s="359"/>
      <c r="Q306" s="359"/>
      <c r="R306" s="359"/>
      <c r="S306" s="359"/>
      <c r="T306" s="367"/>
      <c r="U306" s="367"/>
      <c r="V306" s="367"/>
      <c r="W306" s="367"/>
      <c r="X306" s="367"/>
      <c r="Y306" s="367"/>
      <c r="Z306" s="367"/>
      <c r="AA306" s="367"/>
      <c r="AB306" s="367"/>
      <c r="AC306" s="367"/>
      <c r="AD306" s="367"/>
      <c r="AE306" s="367"/>
      <c r="AF306" s="367"/>
      <c r="AG306" s="142"/>
      <c r="AH306" s="172"/>
      <c r="AI306" s="172"/>
      <c r="AJ306" s="172"/>
      <c r="AK306" s="172"/>
      <c r="AL306" s="172"/>
      <c r="AM306" s="172"/>
      <c r="AN306" s="172"/>
      <c r="AO306" s="172"/>
      <c r="AP306" s="172"/>
      <c r="AQ306" s="172"/>
      <c r="AR306" s="172"/>
      <c r="AS306" s="172"/>
      <c r="AT306" s="172"/>
      <c r="BK306" s="126"/>
      <c r="BL306" s="126"/>
      <c r="BM306" s="126"/>
      <c r="BN306" s="126"/>
      <c r="BO306" s="126"/>
      <c r="BP306" s="153"/>
      <c r="BQ306" s="126"/>
      <c r="BR306" s="126"/>
      <c r="BS306" s="126"/>
      <c r="BT306" s="126"/>
      <c r="BU306" s="126"/>
      <c r="BV306" s="126"/>
      <c r="BW306" s="126"/>
      <c r="BX306" s="126"/>
      <c r="BY306" s="126"/>
      <c r="BZ306" s="126"/>
      <c r="CA306" s="126"/>
      <c r="CB306" s="126"/>
      <c r="CC306" s="219">
        <f>LOOKUP(A306,'Dropdown-Content (Hidden)'!$M$87:$M$137,'Dropdown-Content (Hidden)'!$N$87:$N$137)</f>
        <v>0</v>
      </c>
      <c r="CD306" s="219">
        <f>LOOKUP(A306,'Dropdown-Content (Hidden)'!$M$87:$M$137,'Dropdown-Content (Hidden)'!$O$87:$O$137)</f>
        <v>0</v>
      </c>
    </row>
    <row r="307" spans="1:82" ht="25.5" customHeight="1" x14ac:dyDescent="0.25">
      <c r="A307" s="45">
        <v>17</v>
      </c>
      <c r="B307" s="359" t="str">
        <f>LOOKUP(A307,'Dropdown-Content (Hidden)'!$M$87:$M$137,'Dropdown-Content (Hidden)'!$B$87:$B$137)</f>
        <v xml:space="preserve">  </v>
      </c>
      <c r="C307" s="359"/>
      <c r="D307" s="359"/>
      <c r="E307" s="359"/>
      <c r="F307" s="359"/>
      <c r="G307" s="359"/>
      <c r="H307" s="359"/>
      <c r="I307" s="359"/>
      <c r="J307" s="359"/>
      <c r="K307" s="359"/>
      <c r="L307" s="359"/>
      <c r="M307" s="359"/>
      <c r="N307" s="359"/>
      <c r="O307" s="359"/>
      <c r="P307" s="359"/>
      <c r="Q307" s="359"/>
      <c r="R307" s="359"/>
      <c r="S307" s="359"/>
      <c r="T307" s="367"/>
      <c r="U307" s="367"/>
      <c r="V307" s="367"/>
      <c r="W307" s="367"/>
      <c r="X307" s="367"/>
      <c r="Y307" s="367"/>
      <c r="Z307" s="367"/>
      <c r="AA307" s="367"/>
      <c r="AB307" s="367"/>
      <c r="AC307" s="367"/>
      <c r="AD307" s="367"/>
      <c r="AE307" s="367"/>
      <c r="AF307" s="367"/>
      <c r="AG307" s="142"/>
      <c r="AH307" s="172"/>
      <c r="AI307" s="172"/>
      <c r="AJ307" s="172"/>
      <c r="AK307" s="172"/>
      <c r="AL307" s="172"/>
      <c r="AM307" s="172"/>
      <c r="AN307" s="172"/>
      <c r="AO307" s="172"/>
      <c r="AP307" s="172"/>
      <c r="AQ307" s="172"/>
      <c r="AR307" s="172"/>
      <c r="AS307" s="172"/>
      <c r="AT307" s="172"/>
      <c r="BK307" s="126"/>
      <c r="BL307" s="126"/>
      <c r="BM307" s="126"/>
      <c r="BN307" s="126"/>
      <c r="BO307" s="126"/>
      <c r="BP307" s="153"/>
      <c r="BQ307" s="126"/>
      <c r="BR307" s="126"/>
      <c r="BS307" s="126"/>
      <c r="BT307" s="126"/>
      <c r="BU307" s="126"/>
      <c r="BV307" s="126"/>
      <c r="BW307" s="126"/>
      <c r="BX307" s="126"/>
      <c r="BY307" s="126"/>
      <c r="BZ307" s="126"/>
      <c r="CA307" s="126"/>
      <c r="CB307" s="126"/>
      <c r="CC307" s="219">
        <f>LOOKUP(A307,'Dropdown-Content (Hidden)'!$M$87:$M$137,'Dropdown-Content (Hidden)'!$N$87:$N$137)</f>
        <v>0</v>
      </c>
      <c r="CD307" s="219">
        <f>LOOKUP(A307,'Dropdown-Content (Hidden)'!$M$87:$M$137,'Dropdown-Content (Hidden)'!$O$87:$O$137)</f>
        <v>0</v>
      </c>
    </row>
    <row r="308" spans="1:82" ht="25.5" customHeight="1" x14ac:dyDescent="0.25">
      <c r="A308" s="45">
        <v>18</v>
      </c>
      <c r="B308" s="359" t="str">
        <f>LOOKUP(A308,'Dropdown-Content (Hidden)'!$M$87:$M$137,'Dropdown-Content (Hidden)'!$B$87:$B$137)</f>
        <v xml:space="preserve">  </v>
      </c>
      <c r="C308" s="359"/>
      <c r="D308" s="359"/>
      <c r="E308" s="359"/>
      <c r="F308" s="359"/>
      <c r="G308" s="359"/>
      <c r="H308" s="359"/>
      <c r="I308" s="359"/>
      <c r="J308" s="359"/>
      <c r="K308" s="359"/>
      <c r="L308" s="359"/>
      <c r="M308" s="359"/>
      <c r="N308" s="359"/>
      <c r="O308" s="359"/>
      <c r="P308" s="359"/>
      <c r="Q308" s="359"/>
      <c r="R308" s="359"/>
      <c r="S308" s="359"/>
      <c r="T308" s="367"/>
      <c r="U308" s="367"/>
      <c r="V308" s="367"/>
      <c r="W308" s="367"/>
      <c r="X308" s="367"/>
      <c r="Y308" s="367"/>
      <c r="Z308" s="367"/>
      <c r="AA308" s="367"/>
      <c r="AB308" s="367"/>
      <c r="AC308" s="367"/>
      <c r="AD308" s="367"/>
      <c r="AE308" s="367"/>
      <c r="AF308" s="367"/>
      <c r="AG308" s="142"/>
      <c r="AH308" s="172"/>
      <c r="AI308" s="172"/>
      <c r="AJ308" s="172"/>
      <c r="AK308" s="172"/>
      <c r="AL308" s="172"/>
      <c r="AM308" s="172"/>
      <c r="AN308" s="172"/>
      <c r="AO308" s="172"/>
      <c r="AP308" s="172"/>
      <c r="AQ308" s="172"/>
      <c r="AR308" s="172"/>
      <c r="AS308" s="172"/>
      <c r="AT308" s="172"/>
      <c r="BK308" s="126"/>
      <c r="BL308" s="126"/>
      <c r="BM308" s="126"/>
      <c r="BN308" s="126"/>
      <c r="BO308" s="126"/>
      <c r="BP308" s="153"/>
      <c r="BQ308" s="126"/>
      <c r="BR308" s="126"/>
      <c r="BS308" s="126"/>
      <c r="BT308" s="126"/>
      <c r="BU308" s="126"/>
      <c r="BV308" s="126"/>
      <c r="BW308" s="126"/>
      <c r="BX308" s="126"/>
      <c r="BY308" s="126"/>
      <c r="BZ308" s="126"/>
      <c r="CA308" s="126"/>
      <c r="CB308" s="126"/>
      <c r="CC308" s="219">
        <f>LOOKUP(A308,'Dropdown-Content (Hidden)'!$M$87:$M$137,'Dropdown-Content (Hidden)'!$N$87:$N$137)</f>
        <v>0</v>
      </c>
      <c r="CD308" s="219">
        <f>LOOKUP(A308,'Dropdown-Content (Hidden)'!$M$87:$M$137,'Dropdown-Content (Hidden)'!$O$87:$O$137)</f>
        <v>0</v>
      </c>
    </row>
    <row r="309" spans="1:82" ht="25.5" customHeight="1" x14ac:dyDescent="0.25">
      <c r="A309" s="45">
        <v>19</v>
      </c>
      <c r="B309" s="359" t="str">
        <f>LOOKUP(A309,'Dropdown-Content (Hidden)'!$M$87:$M$137,'Dropdown-Content (Hidden)'!$B$87:$B$137)</f>
        <v xml:space="preserve">  </v>
      </c>
      <c r="C309" s="359"/>
      <c r="D309" s="359"/>
      <c r="E309" s="359"/>
      <c r="F309" s="359"/>
      <c r="G309" s="359"/>
      <c r="H309" s="359"/>
      <c r="I309" s="359"/>
      <c r="J309" s="359"/>
      <c r="K309" s="359"/>
      <c r="L309" s="359"/>
      <c r="M309" s="359"/>
      <c r="N309" s="359"/>
      <c r="O309" s="359"/>
      <c r="P309" s="359"/>
      <c r="Q309" s="359"/>
      <c r="R309" s="359"/>
      <c r="S309" s="359"/>
      <c r="T309" s="367"/>
      <c r="U309" s="367"/>
      <c r="V309" s="367"/>
      <c r="W309" s="367"/>
      <c r="X309" s="367"/>
      <c r="Y309" s="367"/>
      <c r="Z309" s="367"/>
      <c r="AA309" s="367"/>
      <c r="AB309" s="367"/>
      <c r="AC309" s="367"/>
      <c r="AD309" s="367"/>
      <c r="AE309" s="367"/>
      <c r="AF309" s="367"/>
      <c r="AG309" s="142"/>
      <c r="AH309" s="172"/>
      <c r="AI309" s="172"/>
      <c r="AJ309" s="172"/>
      <c r="AK309" s="172"/>
      <c r="AL309" s="172"/>
      <c r="AM309" s="172"/>
      <c r="AN309" s="172"/>
      <c r="AO309" s="172"/>
      <c r="AP309" s="172"/>
      <c r="AQ309" s="172"/>
      <c r="AR309" s="172"/>
      <c r="AS309" s="172"/>
      <c r="AT309" s="172"/>
      <c r="BK309" s="126"/>
      <c r="BL309" s="126"/>
      <c r="BM309" s="126"/>
      <c r="BN309" s="126"/>
      <c r="BO309" s="126"/>
      <c r="BP309" s="153"/>
      <c r="BQ309" s="126"/>
      <c r="BR309" s="126"/>
      <c r="BS309" s="126"/>
      <c r="BT309" s="126"/>
      <c r="BU309" s="126"/>
      <c r="BV309" s="126"/>
      <c r="BW309" s="126"/>
      <c r="BX309" s="126"/>
      <c r="BY309" s="126"/>
      <c r="BZ309" s="126"/>
      <c r="CA309" s="126"/>
      <c r="CB309" s="126"/>
      <c r="CC309" s="219">
        <f>LOOKUP(A309,'Dropdown-Content (Hidden)'!$M$87:$M$137,'Dropdown-Content (Hidden)'!$N$87:$N$137)</f>
        <v>0</v>
      </c>
      <c r="CD309" s="219">
        <f>LOOKUP(A309,'Dropdown-Content (Hidden)'!$M$87:$M$137,'Dropdown-Content (Hidden)'!$O$87:$O$137)</f>
        <v>0</v>
      </c>
    </row>
    <row r="310" spans="1:82" ht="25.5" customHeight="1" x14ac:dyDescent="0.25">
      <c r="A310" s="45">
        <v>20</v>
      </c>
      <c r="B310" s="359" t="str">
        <f>LOOKUP(A310,'Dropdown-Content (Hidden)'!$M$87:$M$137,'Dropdown-Content (Hidden)'!$B$87:$B$137)</f>
        <v xml:space="preserve">  </v>
      </c>
      <c r="C310" s="359"/>
      <c r="D310" s="359"/>
      <c r="E310" s="359"/>
      <c r="F310" s="359"/>
      <c r="G310" s="359"/>
      <c r="H310" s="359"/>
      <c r="I310" s="359"/>
      <c r="J310" s="359"/>
      <c r="K310" s="359"/>
      <c r="L310" s="359"/>
      <c r="M310" s="359"/>
      <c r="N310" s="359"/>
      <c r="O310" s="359"/>
      <c r="P310" s="359"/>
      <c r="Q310" s="359"/>
      <c r="R310" s="359"/>
      <c r="S310" s="359"/>
      <c r="T310" s="367"/>
      <c r="U310" s="367"/>
      <c r="V310" s="367"/>
      <c r="W310" s="367"/>
      <c r="X310" s="367"/>
      <c r="Y310" s="367"/>
      <c r="Z310" s="367"/>
      <c r="AA310" s="367"/>
      <c r="AB310" s="367"/>
      <c r="AC310" s="367"/>
      <c r="AD310" s="367"/>
      <c r="AE310" s="367"/>
      <c r="AF310" s="367"/>
      <c r="AG310" s="142"/>
      <c r="AH310" s="172"/>
      <c r="AI310" s="172"/>
      <c r="AJ310" s="172"/>
      <c r="AK310" s="172"/>
      <c r="AL310" s="172"/>
      <c r="AM310" s="172"/>
      <c r="AN310" s="172"/>
      <c r="AO310" s="172"/>
      <c r="AP310" s="172"/>
      <c r="AQ310" s="172"/>
      <c r="AR310" s="172"/>
      <c r="AS310" s="172"/>
      <c r="AT310" s="172"/>
      <c r="BK310" s="126"/>
      <c r="BL310" s="126"/>
      <c r="BM310" s="126"/>
      <c r="BN310" s="126"/>
      <c r="BO310" s="126"/>
      <c r="BP310" s="153"/>
      <c r="BQ310" s="126"/>
      <c r="BR310" s="126"/>
      <c r="BS310" s="126"/>
      <c r="BT310" s="126"/>
      <c r="BU310" s="126"/>
      <c r="BV310" s="126"/>
      <c r="BW310" s="126"/>
      <c r="BX310" s="126"/>
      <c r="BY310" s="126"/>
      <c r="BZ310" s="126"/>
      <c r="CA310" s="126"/>
      <c r="CB310" s="126"/>
      <c r="CC310" s="219">
        <f>LOOKUP(A310,'Dropdown-Content (Hidden)'!$M$87:$M$137,'Dropdown-Content (Hidden)'!$N$87:$N$137)</f>
        <v>0</v>
      </c>
      <c r="CD310" s="219">
        <f>LOOKUP(A310,'Dropdown-Content (Hidden)'!$M$87:$M$137,'Dropdown-Content (Hidden)'!$O$87:$O$137)</f>
        <v>0</v>
      </c>
    </row>
    <row r="311" spans="1:82" ht="25.5" customHeight="1" x14ac:dyDescent="0.25">
      <c r="A311" s="45">
        <v>21</v>
      </c>
      <c r="B311" s="359" t="str">
        <f>LOOKUP(A311,'Dropdown-Content (Hidden)'!$M$87:$M$137,'Dropdown-Content (Hidden)'!$B$87:$B$137)</f>
        <v xml:space="preserve">  </v>
      </c>
      <c r="C311" s="359"/>
      <c r="D311" s="359"/>
      <c r="E311" s="359"/>
      <c r="F311" s="359"/>
      <c r="G311" s="359"/>
      <c r="H311" s="359"/>
      <c r="I311" s="359"/>
      <c r="J311" s="359"/>
      <c r="K311" s="359"/>
      <c r="L311" s="359"/>
      <c r="M311" s="359"/>
      <c r="N311" s="359"/>
      <c r="O311" s="359"/>
      <c r="P311" s="359"/>
      <c r="Q311" s="359"/>
      <c r="R311" s="359"/>
      <c r="S311" s="359"/>
      <c r="T311" s="367"/>
      <c r="U311" s="367"/>
      <c r="V311" s="367"/>
      <c r="W311" s="367"/>
      <c r="X311" s="367"/>
      <c r="Y311" s="367"/>
      <c r="Z311" s="367"/>
      <c r="AA311" s="367"/>
      <c r="AB311" s="367"/>
      <c r="AC311" s="367"/>
      <c r="AD311" s="367"/>
      <c r="AE311" s="367"/>
      <c r="AF311" s="367"/>
      <c r="AG311" s="142"/>
      <c r="AH311" s="172"/>
      <c r="AI311" s="172"/>
      <c r="AJ311" s="172"/>
      <c r="AK311" s="172"/>
      <c r="AL311" s="172"/>
      <c r="AM311" s="172"/>
      <c r="AN311" s="172"/>
      <c r="AO311" s="172"/>
      <c r="AP311" s="172"/>
      <c r="AQ311" s="172"/>
      <c r="AR311" s="172"/>
      <c r="AS311" s="172"/>
      <c r="AT311" s="172"/>
      <c r="BK311" s="126"/>
      <c r="BL311" s="126"/>
      <c r="BM311" s="126"/>
      <c r="BN311" s="126"/>
      <c r="BO311" s="126"/>
      <c r="BP311" s="153"/>
      <c r="BQ311" s="126"/>
      <c r="BR311" s="126"/>
      <c r="BS311" s="126"/>
      <c r="BT311" s="126"/>
      <c r="BU311" s="126"/>
      <c r="BV311" s="126"/>
      <c r="BW311" s="126"/>
      <c r="BX311" s="126"/>
      <c r="BY311" s="126"/>
      <c r="BZ311" s="126"/>
      <c r="CA311" s="126"/>
      <c r="CB311" s="126"/>
      <c r="CC311" s="219">
        <f>LOOKUP(A311,'Dropdown-Content (Hidden)'!$M$87:$M$137,'Dropdown-Content (Hidden)'!$N$87:$N$137)</f>
        <v>0</v>
      </c>
      <c r="CD311" s="219">
        <f>LOOKUP(A311,'Dropdown-Content (Hidden)'!$M$87:$M$137,'Dropdown-Content (Hidden)'!$O$87:$O$137)</f>
        <v>0</v>
      </c>
    </row>
    <row r="312" spans="1:82" ht="25.5" customHeight="1" x14ac:dyDescent="0.25">
      <c r="A312" s="45">
        <v>22</v>
      </c>
      <c r="B312" s="359" t="str">
        <f>LOOKUP(A312,'Dropdown-Content (Hidden)'!$M$87:$M$137,'Dropdown-Content (Hidden)'!$B$87:$B$137)</f>
        <v xml:space="preserve">  </v>
      </c>
      <c r="C312" s="359"/>
      <c r="D312" s="359"/>
      <c r="E312" s="359"/>
      <c r="F312" s="359"/>
      <c r="G312" s="359"/>
      <c r="H312" s="359"/>
      <c r="I312" s="359"/>
      <c r="J312" s="359"/>
      <c r="K312" s="359"/>
      <c r="L312" s="359"/>
      <c r="M312" s="359"/>
      <c r="N312" s="359"/>
      <c r="O312" s="359"/>
      <c r="P312" s="359"/>
      <c r="Q312" s="359"/>
      <c r="R312" s="359"/>
      <c r="S312" s="359"/>
      <c r="T312" s="367"/>
      <c r="U312" s="367"/>
      <c r="V312" s="367"/>
      <c r="W312" s="367"/>
      <c r="X312" s="367"/>
      <c r="Y312" s="367"/>
      <c r="Z312" s="367"/>
      <c r="AA312" s="367"/>
      <c r="AB312" s="367"/>
      <c r="AC312" s="367"/>
      <c r="AD312" s="367"/>
      <c r="AE312" s="367"/>
      <c r="AF312" s="367"/>
      <c r="AG312" s="142"/>
      <c r="AH312" s="172"/>
      <c r="AI312" s="172"/>
      <c r="AJ312" s="172"/>
      <c r="AK312" s="172"/>
      <c r="AL312" s="172"/>
      <c r="AM312" s="172"/>
      <c r="AN312" s="172"/>
      <c r="AO312" s="172"/>
      <c r="AP312" s="172"/>
      <c r="AQ312" s="172"/>
      <c r="AR312" s="172"/>
      <c r="AS312" s="172"/>
      <c r="AT312" s="172"/>
      <c r="BK312" s="126"/>
      <c r="BL312" s="126"/>
      <c r="BM312" s="126"/>
      <c r="BN312" s="126"/>
      <c r="BO312" s="126"/>
      <c r="BP312" s="153"/>
      <c r="BQ312" s="126"/>
      <c r="BR312" s="126"/>
      <c r="BS312" s="126"/>
      <c r="BT312" s="126"/>
      <c r="BU312" s="126"/>
      <c r="BV312" s="126"/>
      <c r="BW312" s="126"/>
      <c r="BX312" s="126"/>
      <c r="BY312" s="126"/>
      <c r="BZ312" s="126"/>
      <c r="CA312" s="126"/>
      <c r="CB312" s="126"/>
      <c r="CC312" s="219">
        <f>LOOKUP(A312,'Dropdown-Content (Hidden)'!$M$87:$M$137,'Dropdown-Content (Hidden)'!$N$87:$N$137)</f>
        <v>0</v>
      </c>
      <c r="CD312" s="219">
        <f>LOOKUP(A312,'Dropdown-Content (Hidden)'!$M$87:$M$137,'Dropdown-Content (Hidden)'!$O$87:$O$137)</f>
        <v>0</v>
      </c>
    </row>
    <row r="313" spans="1:82" ht="25.5" customHeight="1" x14ac:dyDescent="0.25">
      <c r="A313" s="45">
        <v>23</v>
      </c>
      <c r="B313" s="359" t="str">
        <f>LOOKUP(A313,'Dropdown-Content (Hidden)'!$M$87:$M$137,'Dropdown-Content (Hidden)'!$B$87:$B$137)</f>
        <v xml:space="preserve">  </v>
      </c>
      <c r="C313" s="359"/>
      <c r="D313" s="359"/>
      <c r="E313" s="359"/>
      <c r="F313" s="359"/>
      <c r="G313" s="359"/>
      <c r="H313" s="359"/>
      <c r="I313" s="359"/>
      <c r="J313" s="359"/>
      <c r="K313" s="359"/>
      <c r="L313" s="359"/>
      <c r="M313" s="359"/>
      <c r="N313" s="359"/>
      <c r="O313" s="359"/>
      <c r="P313" s="359"/>
      <c r="Q313" s="359"/>
      <c r="R313" s="359"/>
      <c r="S313" s="359"/>
      <c r="T313" s="367"/>
      <c r="U313" s="367"/>
      <c r="V313" s="367"/>
      <c r="W313" s="367"/>
      <c r="X313" s="367"/>
      <c r="Y313" s="367"/>
      <c r="Z313" s="367"/>
      <c r="AA313" s="367"/>
      <c r="AB313" s="367"/>
      <c r="AC313" s="367"/>
      <c r="AD313" s="367"/>
      <c r="AE313" s="367"/>
      <c r="AF313" s="367"/>
      <c r="AG313" s="142"/>
      <c r="AH313" s="172"/>
      <c r="AI313" s="172"/>
      <c r="AJ313" s="172"/>
      <c r="AK313" s="172"/>
      <c r="AL313" s="172"/>
      <c r="AM313" s="172"/>
      <c r="AN313" s="172"/>
      <c r="AO313" s="172"/>
      <c r="AP313" s="172"/>
      <c r="AQ313" s="172"/>
      <c r="AR313" s="172"/>
      <c r="AS313" s="172"/>
      <c r="AT313" s="172"/>
      <c r="BK313" s="126"/>
      <c r="BL313" s="126"/>
      <c r="BM313" s="126"/>
      <c r="BN313" s="126"/>
      <c r="BO313" s="126"/>
      <c r="BP313" s="153"/>
      <c r="BQ313" s="126"/>
      <c r="BR313" s="126"/>
      <c r="BS313" s="126"/>
      <c r="BT313" s="126"/>
      <c r="BU313" s="126"/>
      <c r="BV313" s="126"/>
      <c r="BW313" s="126"/>
      <c r="BX313" s="126"/>
      <c r="BY313" s="126"/>
      <c r="BZ313" s="126"/>
      <c r="CA313" s="126"/>
      <c r="CB313" s="126"/>
      <c r="CC313" s="219">
        <f>LOOKUP(A313,'Dropdown-Content (Hidden)'!$M$87:$M$137,'Dropdown-Content (Hidden)'!$N$87:$N$137)</f>
        <v>0</v>
      </c>
      <c r="CD313" s="219">
        <f>LOOKUP(A313,'Dropdown-Content (Hidden)'!$M$87:$M$137,'Dropdown-Content (Hidden)'!$O$87:$O$137)</f>
        <v>0</v>
      </c>
    </row>
    <row r="314" spans="1:82" ht="25.5" customHeight="1" x14ac:dyDescent="0.25">
      <c r="A314" s="45">
        <v>24</v>
      </c>
      <c r="B314" s="359" t="str">
        <f>LOOKUP(A314,'Dropdown-Content (Hidden)'!$M$87:$M$137,'Dropdown-Content (Hidden)'!$B$87:$B$137)</f>
        <v xml:space="preserve">  </v>
      </c>
      <c r="C314" s="359"/>
      <c r="D314" s="359"/>
      <c r="E314" s="359"/>
      <c r="F314" s="359"/>
      <c r="G314" s="359"/>
      <c r="H314" s="359"/>
      <c r="I314" s="359"/>
      <c r="J314" s="359"/>
      <c r="K314" s="359"/>
      <c r="L314" s="359"/>
      <c r="M314" s="359"/>
      <c r="N314" s="359"/>
      <c r="O314" s="359"/>
      <c r="P314" s="359"/>
      <c r="Q314" s="359"/>
      <c r="R314" s="359"/>
      <c r="S314" s="359"/>
      <c r="T314" s="367"/>
      <c r="U314" s="367"/>
      <c r="V314" s="367"/>
      <c r="W314" s="367"/>
      <c r="X314" s="367"/>
      <c r="Y314" s="367"/>
      <c r="Z314" s="367"/>
      <c r="AA314" s="367"/>
      <c r="AB314" s="367"/>
      <c r="AC314" s="367"/>
      <c r="AD314" s="367"/>
      <c r="AE314" s="367"/>
      <c r="AF314" s="367"/>
      <c r="AG314" s="142"/>
      <c r="AH314" s="172"/>
      <c r="AI314" s="172"/>
      <c r="AJ314" s="172"/>
      <c r="AK314" s="172"/>
      <c r="AL314" s="172"/>
      <c r="AM314" s="172"/>
      <c r="AN314" s="172"/>
      <c r="AO314" s="172"/>
      <c r="AP314" s="172"/>
      <c r="AQ314" s="172"/>
      <c r="AR314" s="172"/>
      <c r="AS314" s="172"/>
      <c r="AT314" s="172"/>
      <c r="BK314" s="126"/>
      <c r="BL314" s="126"/>
      <c r="BM314" s="126"/>
      <c r="BN314" s="126"/>
      <c r="BO314" s="126"/>
      <c r="BP314" s="153"/>
      <c r="BQ314" s="126"/>
      <c r="BR314" s="126"/>
      <c r="BS314" s="126"/>
      <c r="BT314" s="126"/>
      <c r="BU314" s="126"/>
      <c r="BV314" s="126"/>
      <c r="BW314" s="126"/>
      <c r="BX314" s="126"/>
      <c r="BY314" s="126"/>
      <c r="BZ314" s="126"/>
      <c r="CA314" s="126"/>
      <c r="CB314" s="126"/>
      <c r="CC314" s="219">
        <f>LOOKUP(A314,'Dropdown-Content (Hidden)'!$M$87:$M$137,'Dropdown-Content (Hidden)'!$N$87:$N$137)</f>
        <v>0</v>
      </c>
      <c r="CD314" s="219">
        <f>LOOKUP(A314,'Dropdown-Content (Hidden)'!$M$87:$M$137,'Dropdown-Content (Hidden)'!$O$87:$O$137)</f>
        <v>0</v>
      </c>
    </row>
    <row r="315" spans="1:82" ht="25.5" customHeight="1" x14ac:dyDescent="0.25">
      <c r="A315" s="45">
        <v>25</v>
      </c>
      <c r="B315" s="359" t="str">
        <f>LOOKUP(A315,'Dropdown-Content (Hidden)'!$M$87:$M$137,'Dropdown-Content (Hidden)'!$B$87:$B$137)</f>
        <v xml:space="preserve">  </v>
      </c>
      <c r="C315" s="359"/>
      <c r="D315" s="359"/>
      <c r="E315" s="359"/>
      <c r="F315" s="359"/>
      <c r="G315" s="359"/>
      <c r="H315" s="359"/>
      <c r="I315" s="359"/>
      <c r="J315" s="359"/>
      <c r="K315" s="359"/>
      <c r="L315" s="359"/>
      <c r="M315" s="359"/>
      <c r="N315" s="359"/>
      <c r="O315" s="359"/>
      <c r="P315" s="359"/>
      <c r="Q315" s="359"/>
      <c r="R315" s="359"/>
      <c r="S315" s="359"/>
      <c r="T315" s="367"/>
      <c r="U315" s="367"/>
      <c r="V315" s="367"/>
      <c r="W315" s="367"/>
      <c r="X315" s="367"/>
      <c r="Y315" s="367"/>
      <c r="Z315" s="367"/>
      <c r="AA315" s="367"/>
      <c r="AB315" s="367"/>
      <c r="AC315" s="367"/>
      <c r="AD315" s="367"/>
      <c r="AE315" s="367"/>
      <c r="AF315" s="367"/>
      <c r="AG315" s="142"/>
      <c r="AH315" s="172"/>
      <c r="AI315" s="172"/>
      <c r="AJ315" s="172"/>
      <c r="AK315" s="172"/>
      <c r="AL315" s="172"/>
      <c r="AM315" s="172"/>
      <c r="AN315" s="172"/>
      <c r="AO315" s="172"/>
      <c r="AP315" s="172"/>
      <c r="AQ315" s="172"/>
      <c r="AR315" s="172"/>
      <c r="AS315" s="172"/>
      <c r="AT315" s="172"/>
      <c r="BK315" s="126"/>
      <c r="BL315" s="126"/>
      <c r="BM315" s="126"/>
      <c r="BN315" s="126"/>
      <c r="BO315" s="126"/>
      <c r="BP315" s="153"/>
      <c r="BQ315" s="126"/>
      <c r="BR315" s="126"/>
      <c r="BS315" s="126"/>
      <c r="BT315" s="126"/>
      <c r="BU315" s="126"/>
      <c r="BV315" s="126"/>
      <c r="BW315" s="126"/>
      <c r="BX315" s="126"/>
      <c r="BY315" s="126"/>
      <c r="BZ315" s="126"/>
      <c r="CA315" s="126"/>
      <c r="CB315" s="126"/>
      <c r="CC315" s="219">
        <f>LOOKUP(A315,'Dropdown-Content (Hidden)'!$M$87:$M$137,'Dropdown-Content (Hidden)'!$N$87:$N$137)</f>
        <v>0</v>
      </c>
      <c r="CD315" s="219">
        <f>LOOKUP(A315,'Dropdown-Content (Hidden)'!$M$87:$M$137,'Dropdown-Content (Hidden)'!$O$87:$O$137)</f>
        <v>0</v>
      </c>
    </row>
    <row r="316" spans="1:82" ht="25.5" hidden="1" customHeight="1" x14ac:dyDescent="0.25">
      <c r="A316" s="45">
        <v>26</v>
      </c>
      <c r="B316" s="359" t="str">
        <f>LOOKUP(A316,'Dropdown-Content (Hidden)'!$M$87:$M$137,'Dropdown-Content (Hidden)'!$B$87:$B$137)</f>
        <v xml:space="preserve">  </v>
      </c>
      <c r="C316" s="359"/>
      <c r="D316" s="359"/>
      <c r="E316" s="359"/>
      <c r="F316" s="359"/>
      <c r="G316" s="359"/>
      <c r="H316" s="359"/>
      <c r="I316" s="359"/>
      <c r="J316" s="359"/>
      <c r="K316" s="359"/>
      <c r="L316" s="359"/>
      <c r="M316" s="359"/>
      <c r="N316" s="359"/>
      <c r="O316" s="359"/>
      <c r="P316" s="359"/>
      <c r="Q316" s="359"/>
      <c r="R316" s="359"/>
      <c r="S316" s="359"/>
      <c r="T316" s="367"/>
      <c r="U316" s="367"/>
      <c r="V316" s="367"/>
      <c r="W316" s="367"/>
      <c r="X316" s="367"/>
      <c r="Y316" s="367"/>
      <c r="Z316" s="367"/>
      <c r="AA316" s="367"/>
      <c r="AB316" s="367"/>
      <c r="AC316" s="367"/>
      <c r="AD316" s="367"/>
      <c r="AE316" s="367"/>
      <c r="AF316" s="367"/>
      <c r="AG316" s="142"/>
      <c r="AH316" s="172"/>
      <c r="AI316" s="172"/>
      <c r="AJ316" s="172"/>
      <c r="AK316" s="172"/>
      <c r="AL316" s="172"/>
      <c r="AM316" s="172"/>
      <c r="AN316" s="172"/>
      <c r="AO316" s="172"/>
      <c r="AP316" s="172"/>
      <c r="AQ316" s="172"/>
      <c r="AR316" s="172"/>
      <c r="AS316" s="172"/>
      <c r="AT316" s="172"/>
      <c r="BK316" s="126"/>
      <c r="BL316" s="126"/>
      <c r="BM316" s="126"/>
      <c r="BN316" s="126"/>
      <c r="BO316" s="126"/>
      <c r="BP316" s="153"/>
      <c r="BQ316" s="126"/>
      <c r="BR316" s="126"/>
      <c r="BS316" s="126"/>
      <c r="BT316" s="126"/>
      <c r="BU316" s="126"/>
      <c r="BV316" s="126"/>
      <c r="BW316" s="126"/>
      <c r="BX316" s="126"/>
      <c r="BY316" s="126"/>
      <c r="BZ316" s="126"/>
      <c r="CA316" s="126"/>
      <c r="CB316" s="126"/>
      <c r="CC316" s="219">
        <f>LOOKUP(A316,'Dropdown-Content (Hidden)'!$M$87:$M$137,'Dropdown-Content (Hidden)'!$N$87:$N$137)</f>
        <v>0</v>
      </c>
      <c r="CD316" s="219">
        <f>LOOKUP(A316,'Dropdown-Content (Hidden)'!$M$87:$M$137,'Dropdown-Content (Hidden)'!$O$87:$O$137)</f>
        <v>0</v>
      </c>
    </row>
    <row r="317" spans="1:82" ht="25.5" hidden="1" customHeight="1" x14ac:dyDescent="0.25">
      <c r="A317" s="45">
        <v>27</v>
      </c>
      <c r="B317" s="359" t="str">
        <f>LOOKUP(A317,'Dropdown-Content (Hidden)'!$M$87:$M$137,'Dropdown-Content (Hidden)'!$B$87:$B$137)</f>
        <v xml:space="preserve">  </v>
      </c>
      <c r="C317" s="359"/>
      <c r="D317" s="359"/>
      <c r="E317" s="359"/>
      <c r="F317" s="359"/>
      <c r="G317" s="359"/>
      <c r="H317" s="359"/>
      <c r="I317" s="359"/>
      <c r="J317" s="359"/>
      <c r="K317" s="359"/>
      <c r="L317" s="359"/>
      <c r="M317" s="359"/>
      <c r="N317" s="359"/>
      <c r="O317" s="359"/>
      <c r="P317" s="359"/>
      <c r="Q317" s="359"/>
      <c r="R317" s="359"/>
      <c r="S317" s="359"/>
      <c r="T317" s="367"/>
      <c r="U317" s="367"/>
      <c r="V317" s="367"/>
      <c r="W317" s="367"/>
      <c r="X317" s="367"/>
      <c r="Y317" s="367"/>
      <c r="Z317" s="367"/>
      <c r="AA317" s="367"/>
      <c r="AB317" s="367"/>
      <c r="AC317" s="367"/>
      <c r="AD317" s="367"/>
      <c r="AE317" s="367"/>
      <c r="AF317" s="367"/>
      <c r="AG317" s="142"/>
      <c r="AH317" s="172"/>
      <c r="AI317" s="172"/>
      <c r="AJ317" s="172"/>
      <c r="AK317" s="172"/>
      <c r="AL317" s="172"/>
      <c r="AM317" s="172"/>
      <c r="AN317" s="172"/>
      <c r="AO317" s="172"/>
      <c r="AP317" s="172"/>
      <c r="AQ317" s="172"/>
      <c r="AR317" s="172"/>
      <c r="AS317" s="172"/>
      <c r="AT317" s="172"/>
      <c r="BK317" s="126"/>
      <c r="BL317" s="126"/>
      <c r="BM317" s="126"/>
      <c r="BN317" s="126"/>
      <c r="BO317" s="126"/>
      <c r="BP317" s="153"/>
      <c r="BQ317" s="126"/>
      <c r="BR317" s="126"/>
      <c r="BS317" s="126"/>
      <c r="BT317" s="126"/>
      <c r="BU317" s="126"/>
      <c r="BV317" s="126"/>
      <c r="BW317" s="126"/>
      <c r="BX317" s="126"/>
      <c r="BY317" s="126"/>
      <c r="BZ317" s="126"/>
      <c r="CA317" s="126"/>
      <c r="CB317" s="126"/>
      <c r="CC317" s="219">
        <f>LOOKUP(A317,'Dropdown-Content (Hidden)'!$M$87:$M$137,'Dropdown-Content (Hidden)'!$N$87:$N$137)</f>
        <v>0</v>
      </c>
      <c r="CD317" s="219">
        <f>LOOKUP(A317,'Dropdown-Content (Hidden)'!$M$87:$M$137,'Dropdown-Content (Hidden)'!$O$87:$O$137)</f>
        <v>0</v>
      </c>
    </row>
    <row r="318" spans="1:82" ht="25.5" hidden="1" customHeight="1" x14ac:dyDescent="0.25">
      <c r="A318" s="45">
        <v>28</v>
      </c>
      <c r="B318" s="359" t="str">
        <f>LOOKUP(A318,'Dropdown-Content (Hidden)'!$M$87:$M$137,'Dropdown-Content (Hidden)'!$B$87:$B$137)</f>
        <v xml:space="preserve">  </v>
      </c>
      <c r="C318" s="359"/>
      <c r="D318" s="359"/>
      <c r="E318" s="359"/>
      <c r="F318" s="359"/>
      <c r="G318" s="359"/>
      <c r="H318" s="359"/>
      <c r="I318" s="359"/>
      <c r="J318" s="359"/>
      <c r="K318" s="359"/>
      <c r="L318" s="359"/>
      <c r="M318" s="359"/>
      <c r="N318" s="359"/>
      <c r="O318" s="359"/>
      <c r="P318" s="359"/>
      <c r="Q318" s="359"/>
      <c r="R318" s="359"/>
      <c r="S318" s="359"/>
      <c r="T318" s="367"/>
      <c r="U318" s="367"/>
      <c r="V318" s="367"/>
      <c r="W318" s="367"/>
      <c r="X318" s="367"/>
      <c r="Y318" s="367"/>
      <c r="Z318" s="367"/>
      <c r="AA318" s="367"/>
      <c r="AB318" s="367"/>
      <c r="AC318" s="367"/>
      <c r="AD318" s="367"/>
      <c r="AE318" s="367"/>
      <c r="AF318" s="367"/>
      <c r="AG318" s="142"/>
      <c r="AH318" s="172"/>
      <c r="AI318" s="172"/>
      <c r="AJ318" s="172"/>
      <c r="AK318" s="172"/>
      <c r="AL318" s="172"/>
      <c r="AM318" s="172"/>
      <c r="AN318" s="172"/>
      <c r="AO318" s="172"/>
      <c r="AP318" s="172"/>
      <c r="AQ318" s="172"/>
      <c r="AR318" s="172"/>
      <c r="AS318" s="172"/>
      <c r="AT318" s="172"/>
      <c r="BK318" s="126"/>
      <c r="BL318" s="126"/>
      <c r="BM318" s="126"/>
      <c r="BN318" s="126"/>
      <c r="BO318" s="126"/>
      <c r="BP318" s="153"/>
      <c r="BQ318" s="126"/>
      <c r="BR318" s="126"/>
      <c r="BS318" s="126"/>
      <c r="BT318" s="126"/>
      <c r="BU318" s="126"/>
      <c r="BV318" s="126"/>
      <c r="BW318" s="126"/>
      <c r="BX318" s="126"/>
      <c r="BY318" s="126"/>
      <c r="BZ318" s="126"/>
      <c r="CA318" s="126"/>
      <c r="CB318" s="126"/>
      <c r="CC318" s="219">
        <f>LOOKUP(A318,'Dropdown-Content (Hidden)'!$M$87:$M$137,'Dropdown-Content (Hidden)'!$N$87:$N$137)</f>
        <v>0</v>
      </c>
      <c r="CD318" s="219">
        <f>LOOKUP(A318,'Dropdown-Content (Hidden)'!$M$87:$M$137,'Dropdown-Content (Hidden)'!$O$87:$O$137)</f>
        <v>0</v>
      </c>
    </row>
    <row r="319" spans="1:82" ht="25.5" hidden="1" customHeight="1" x14ac:dyDescent="0.25">
      <c r="A319" s="45">
        <v>29</v>
      </c>
      <c r="B319" s="359" t="str">
        <f>LOOKUP(A319,'Dropdown-Content (Hidden)'!$M$87:$M$137,'Dropdown-Content (Hidden)'!$B$87:$B$137)</f>
        <v xml:space="preserve">  </v>
      </c>
      <c r="C319" s="359"/>
      <c r="D319" s="359"/>
      <c r="E319" s="359"/>
      <c r="F319" s="359"/>
      <c r="G319" s="359"/>
      <c r="H319" s="359"/>
      <c r="I319" s="359"/>
      <c r="J319" s="359"/>
      <c r="K319" s="359"/>
      <c r="L319" s="359"/>
      <c r="M319" s="359"/>
      <c r="N319" s="359"/>
      <c r="O319" s="359"/>
      <c r="P319" s="359"/>
      <c r="Q319" s="359"/>
      <c r="R319" s="359"/>
      <c r="S319" s="359"/>
      <c r="T319" s="367"/>
      <c r="U319" s="367"/>
      <c r="V319" s="367"/>
      <c r="W319" s="367"/>
      <c r="X319" s="367"/>
      <c r="Y319" s="367"/>
      <c r="Z319" s="367"/>
      <c r="AA319" s="367"/>
      <c r="AB319" s="367"/>
      <c r="AC319" s="367"/>
      <c r="AD319" s="367"/>
      <c r="AE319" s="367"/>
      <c r="AF319" s="367"/>
      <c r="AG319" s="142"/>
      <c r="AH319" s="172"/>
      <c r="AI319" s="172"/>
      <c r="AJ319" s="172"/>
      <c r="AK319" s="172"/>
      <c r="AL319" s="172"/>
      <c r="AM319" s="172"/>
      <c r="AN319" s="172"/>
      <c r="AO319" s="172"/>
      <c r="AP319" s="172"/>
      <c r="AQ319" s="172"/>
      <c r="AR319" s="172"/>
      <c r="AS319" s="172"/>
      <c r="AT319" s="172"/>
      <c r="BK319" s="126"/>
      <c r="BL319" s="126"/>
      <c r="BM319" s="126"/>
      <c r="BN319" s="126"/>
      <c r="BO319" s="126"/>
      <c r="BP319" s="153"/>
      <c r="BQ319" s="126"/>
      <c r="BR319" s="126"/>
      <c r="BS319" s="126"/>
      <c r="BT319" s="126"/>
      <c r="BU319" s="126"/>
      <c r="BV319" s="126"/>
      <c r="BW319" s="126"/>
      <c r="BX319" s="126"/>
      <c r="BY319" s="126"/>
      <c r="BZ319" s="126"/>
      <c r="CA319" s="126"/>
      <c r="CB319" s="126"/>
      <c r="CC319" s="219">
        <f>LOOKUP(A319,'Dropdown-Content (Hidden)'!$M$87:$M$137,'Dropdown-Content (Hidden)'!$N$87:$N$137)</f>
        <v>0</v>
      </c>
      <c r="CD319" s="219">
        <f>LOOKUP(A319,'Dropdown-Content (Hidden)'!$M$87:$M$137,'Dropdown-Content (Hidden)'!$O$87:$O$137)</f>
        <v>0</v>
      </c>
    </row>
    <row r="320" spans="1:82" ht="25.5" hidden="1" customHeight="1" x14ac:dyDescent="0.25">
      <c r="A320" s="45">
        <v>30</v>
      </c>
      <c r="B320" s="359" t="str">
        <f>LOOKUP(A320,'Dropdown-Content (Hidden)'!$M$87:$M$137,'Dropdown-Content (Hidden)'!$B$87:$B$137)</f>
        <v xml:space="preserve">  </v>
      </c>
      <c r="C320" s="359"/>
      <c r="D320" s="359"/>
      <c r="E320" s="359"/>
      <c r="F320" s="359"/>
      <c r="G320" s="359"/>
      <c r="H320" s="359"/>
      <c r="I320" s="359"/>
      <c r="J320" s="359"/>
      <c r="K320" s="359"/>
      <c r="L320" s="359"/>
      <c r="M320" s="359"/>
      <c r="N320" s="359"/>
      <c r="O320" s="359"/>
      <c r="P320" s="359"/>
      <c r="Q320" s="359"/>
      <c r="R320" s="359"/>
      <c r="S320" s="359"/>
      <c r="T320" s="367"/>
      <c r="U320" s="367"/>
      <c r="V320" s="367"/>
      <c r="W320" s="367"/>
      <c r="X320" s="367"/>
      <c r="Y320" s="367"/>
      <c r="Z320" s="367"/>
      <c r="AA320" s="367"/>
      <c r="AB320" s="367"/>
      <c r="AC320" s="367"/>
      <c r="AD320" s="367"/>
      <c r="AE320" s="367"/>
      <c r="AF320" s="367"/>
      <c r="AG320" s="142"/>
      <c r="AH320" s="172"/>
      <c r="AI320" s="172"/>
      <c r="AJ320" s="172"/>
      <c r="AK320" s="172"/>
      <c r="AL320" s="172"/>
      <c r="AM320" s="172"/>
      <c r="AN320" s="172"/>
      <c r="AO320" s="172"/>
      <c r="AP320" s="172"/>
      <c r="AQ320" s="172"/>
      <c r="AR320" s="172"/>
      <c r="AS320" s="172"/>
      <c r="AT320" s="172"/>
      <c r="BK320" s="126"/>
      <c r="BL320" s="126"/>
      <c r="BM320" s="126"/>
      <c r="BN320" s="126"/>
      <c r="BO320" s="126"/>
      <c r="BP320" s="153"/>
      <c r="BQ320" s="126"/>
      <c r="BR320" s="126"/>
      <c r="BS320" s="126"/>
      <c r="BT320" s="126"/>
      <c r="BU320" s="126"/>
      <c r="BV320" s="126"/>
      <c r="BW320" s="126"/>
      <c r="BX320" s="126"/>
      <c r="BY320" s="126"/>
      <c r="BZ320" s="126"/>
      <c r="CA320" s="126"/>
      <c r="CB320" s="126"/>
      <c r="CC320" s="219">
        <f>LOOKUP(A320,'Dropdown-Content (Hidden)'!$M$87:$M$137,'Dropdown-Content (Hidden)'!$N$87:$N$137)</f>
        <v>0</v>
      </c>
      <c r="CD320" s="219">
        <f>LOOKUP(A320,'Dropdown-Content (Hidden)'!$M$87:$M$137,'Dropdown-Content (Hidden)'!$O$87:$O$137)</f>
        <v>0</v>
      </c>
    </row>
    <row r="321" spans="1:82" ht="25.5" hidden="1" customHeight="1" x14ac:dyDescent="0.25">
      <c r="A321" s="45">
        <v>31</v>
      </c>
      <c r="B321" s="359" t="str">
        <f>LOOKUP(A321,'Dropdown-Content (Hidden)'!$M$87:$M$137,'Dropdown-Content (Hidden)'!$B$87:$B$137)</f>
        <v xml:space="preserve">  </v>
      </c>
      <c r="C321" s="359"/>
      <c r="D321" s="359"/>
      <c r="E321" s="359"/>
      <c r="F321" s="359"/>
      <c r="G321" s="359"/>
      <c r="H321" s="359"/>
      <c r="I321" s="359"/>
      <c r="J321" s="359"/>
      <c r="K321" s="359"/>
      <c r="L321" s="359"/>
      <c r="M321" s="359"/>
      <c r="N321" s="359"/>
      <c r="O321" s="359"/>
      <c r="P321" s="359"/>
      <c r="Q321" s="359"/>
      <c r="R321" s="359"/>
      <c r="S321" s="359"/>
      <c r="T321" s="367"/>
      <c r="U321" s="367"/>
      <c r="V321" s="367"/>
      <c r="W321" s="367"/>
      <c r="X321" s="367"/>
      <c r="Y321" s="367"/>
      <c r="Z321" s="367"/>
      <c r="AA321" s="367"/>
      <c r="AB321" s="367"/>
      <c r="AC321" s="367"/>
      <c r="AD321" s="367"/>
      <c r="AE321" s="367"/>
      <c r="AF321" s="367"/>
      <c r="AG321" s="142"/>
      <c r="AH321" s="172"/>
      <c r="AI321" s="172"/>
      <c r="AJ321" s="172"/>
      <c r="AK321" s="172"/>
      <c r="AL321" s="172"/>
      <c r="AM321" s="172"/>
      <c r="AN321" s="172"/>
      <c r="AO321" s="172"/>
      <c r="AP321" s="172"/>
      <c r="AQ321" s="172"/>
      <c r="AR321" s="172"/>
      <c r="AS321" s="172"/>
      <c r="AT321" s="172"/>
      <c r="BK321" s="126"/>
      <c r="BL321" s="126"/>
      <c r="BM321" s="126"/>
      <c r="BN321" s="126"/>
      <c r="BO321" s="126"/>
      <c r="BP321" s="153"/>
      <c r="BQ321" s="126"/>
      <c r="BR321" s="126"/>
      <c r="BS321" s="126"/>
      <c r="BT321" s="126"/>
      <c r="BU321" s="126"/>
      <c r="BV321" s="126"/>
      <c r="BW321" s="126"/>
      <c r="BX321" s="126"/>
      <c r="BY321" s="126"/>
      <c r="BZ321" s="126"/>
      <c r="CA321" s="126"/>
      <c r="CB321" s="126"/>
      <c r="CC321" s="219">
        <f>LOOKUP(A321,'Dropdown-Content (Hidden)'!$M$87:$M$137,'Dropdown-Content (Hidden)'!$N$87:$N$137)</f>
        <v>0</v>
      </c>
      <c r="CD321" s="219">
        <f>LOOKUP(A321,'Dropdown-Content (Hidden)'!$M$87:$M$137,'Dropdown-Content (Hidden)'!$O$87:$O$137)</f>
        <v>0</v>
      </c>
    </row>
    <row r="322" spans="1:82" ht="25.5" hidden="1" customHeight="1" x14ac:dyDescent="0.25">
      <c r="A322" s="45">
        <v>32</v>
      </c>
      <c r="B322" s="359" t="str">
        <f>LOOKUP(A322,'Dropdown-Content (Hidden)'!$M$87:$M$137,'Dropdown-Content (Hidden)'!$B$87:$B$137)</f>
        <v xml:space="preserve">  </v>
      </c>
      <c r="C322" s="359"/>
      <c r="D322" s="359"/>
      <c r="E322" s="359"/>
      <c r="F322" s="359"/>
      <c r="G322" s="359"/>
      <c r="H322" s="359"/>
      <c r="I322" s="359"/>
      <c r="J322" s="359"/>
      <c r="K322" s="359"/>
      <c r="L322" s="359"/>
      <c r="M322" s="359"/>
      <c r="N322" s="359"/>
      <c r="O322" s="359"/>
      <c r="P322" s="359"/>
      <c r="Q322" s="359"/>
      <c r="R322" s="359"/>
      <c r="S322" s="359"/>
      <c r="T322" s="367"/>
      <c r="U322" s="367"/>
      <c r="V322" s="367"/>
      <c r="W322" s="367"/>
      <c r="X322" s="367"/>
      <c r="Y322" s="367"/>
      <c r="Z322" s="367"/>
      <c r="AA322" s="367"/>
      <c r="AB322" s="367"/>
      <c r="AC322" s="367"/>
      <c r="AD322" s="367"/>
      <c r="AE322" s="367"/>
      <c r="AF322" s="367"/>
      <c r="AG322" s="142"/>
      <c r="AH322" s="172"/>
      <c r="AI322" s="172"/>
      <c r="AJ322" s="172"/>
      <c r="AK322" s="172"/>
      <c r="AL322" s="172"/>
      <c r="AM322" s="172"/>
      <c r="AN322" s="172"/>
      <c r="AO322" s="172"/>
      <c r="AP322" s="172"/>
      <c r="AQ322" s="172"/>
      <c r="AR322" s="172"/>
      <c r="AS322" s="172"/>
      <c r="AT322" s="172"/>
      <c r="BK322" s="126"/>
      <c r="BL322" s="126"/>
      <c r="BM322" s="126"/>
      <c r="BN322" s="126"/>
      <c r="BO322" s="126"/>
      <c r="BP322" s="153"/>
      <c r="BQ322" s="126"/>
      <c r="BR322" s="126"/>
      <c r="BS322" s="126"/>
      <c r="BT322" s="126"/>
      <c r="BU322" s="126"/>
      <c r="BV322" s="126"/>
      <c r="BW322" s="126"/>
      <c r="BX322" s="126"/>
      <c r="BY322" s="126"/>
      <c r="BZ322" s="126"/>
      <c r="CA322" s="126"/>
      <c r="CB322" s="126"/>
      <c r="CC322" s="219">
        <f>LOOKUP(A322,'Dropdown-Content (Hidden)'!$M$87:$M$137,'Dropdown-Content (Hidden)'!$N$87:$N$137)</f>
        <v>0</v>
      </c>
      <c r="CD322" s="219">
        <f>LOOKUP(A322,'Dropdown-Content (Hidden)'!$M$87:$M$137,'Dropdown-Content (Hidden)'!$O$87:$O$137)</f>
        <v>0</v>
      </c>
    </row>
    <row r="323" spans="1:82" ht="25.5" hidden="1" customHeight="1" x14ac:dyDescent="0.25">
      <c r="A323" s="45">
        <v>33</v>
      </c>
      <c r="B323" s="359" t="str">
        <f>LOOKUP(A323,'Dropdown-Content (Hidden)'!$M$87:$M$137,'Dropdown-Content (Hidden)'!$B$87:$B$137)</f>
        <v xml:space="preserve">  </v>
      </c>
      <c r="C323" s="359"/>
      <c r="D323" s="359"/>
      <c r="E323" s="359"/>
      <c r="F323" s="359"/>
      <c r="G323" s="359"/>
      <c r="H323" s="359"/>
      <c r="I323" s="359"/>
      <c r="J323" s="359"/>
      <c r="K323" s="359"/>
      <c r="L323" s="359"/>
      <c r="M323" s="359"/>
      <c r="N323" s="359"/>
      <c r="O323" s="359"/>
      <c r="P323" s="359"/>
      <c r="Q323" s="359"/>
      <c r="R323" s="359"/>
      <c r="S323" s="359"/>
      <c r="T323" s="367"/>
      <c r="U323" s="367"/>
      <c r="V323" s="367"/>
      <c r="W323" s="367"/>
      <c r="X323" s="367"/>
      <c r="Y323" s="367"/>
      <c r="Z323" s="367"/>
      <c r="AA323" s="367"/>
      <c r="AB323" s="367"/>
      <c r="AC323" s="367"/>
      <c r="AD323" s="367"/>
      <c r="AE323" s="367"/>
      <c r="AF323" s="367"/>
      <c r="AG323" s="142"/>
      <c r="AH323" s="172"/>
      <c r="AI323" s="172"/>
      <c r="AJ323" s="172"/>
      <c r="AK323" s="172"/>
      <c r="AL323" s="172"/>
      <c r="AM323" s="172"/>
      <c r="AN323" s="172"/>
      <c r="AO323" s="172"/>
      <c r="AP323" s="172"/>
      <c r="AQ323" s="172"/>
      <c r="AR323" s="172"/>
      <c r="AS323" s="172"/>
      <c r="AT323" s="172"/>
      <c r="BK323" s="126"/>
      <c r="BL323" s="126"/>
      <c r="BM323" s="126"/>
      <c r="BN323" s="126"/>
      <c r="BO323" s="126"/>
      <c r="BP323" s="153"/>
      <c r="BQ323" s="126"/>
      <c r="BR323" s="126"/>
      <c r="BS323" s="126"/>
      <c r="BT323" s="126"/>
      <c r="BU323" s="126"/>
      <c r="BV323" s="126"/>
      <c r="BW323" s="126"/>
      <c r="BX323" s="126"/>
      <c r="BY323" s="126"/>
      <c r="BZ323" s="126"/>
      <c r="CA323" s="126"/>
      <c r="CB323" s="126"/>
      <c r="CC323" s="219">
        <f>LOOKUP(A323,'Dropdown-Content (Hidden)'!$M$87:$M$137,'Dropdown-Content (Hidden)'!$N$87:$N$137)</f>
        <v>0</v>
      </c>
      <c r="CD323" s="219">
        <f>LOOKUP(A323,'Dropdown-Content (Hidden)'!$M$87:$M$137,'Dropdown-Content (Hidden)'!$O$87:$O$137)</f>
        <v>0</v>
      </c>
    </row>
    <row r="324" spans="1:82" ht="25.5" hidden="1" customHeight="1" x14ac:dyDescent="0.25">
      <c r="A324" s="45">
        <v>34</v>
      </c>
      <c r="B324" s="359" t="str">
        <f>LOOKUP(A324,'Dropdown-Content (Hidden)'!$M$87:$M$137,'Dropdown-Content (Hidden)'!$B$87:$B$137)</f>
        <v xml:space="preserve">  </v>
      </c>
      <c r="C324" s="359"/>
      <c r="D324" s="359"/>
      <c r="E324" s="359"/>
      <c r="F324" s="359"/>
      <c r="G324" s="359"/>
      <c r="H324" s="359"/>
      <c r="I324" s="359"/>
      <c r="J324" s="359"/>
      <c r="K324" s="359"/>
      <c r="L324" s="359"/>
      <c r="M324" s="359"/>
      <c r="N324" s="359"/>
      <c r="O324" s="359"/>
      <c r="P324" s="359"/>
      <c r="Q324" s="359"/>
      <c r="R324" s="359"/>
      <c r="S324" s="359"/>
      <c r="T324" s="367"/>
      <c r="U324" s="367"/>
      <c r="V324" s="367"/>
      <c r="W324" s="367"/>
      <c r="X324" s="367"/>
      <c r="Y324" s="367"/>
      <c r="Z324" s="367"/>
      <c r="AA324" s="367"/>
      <c r="AB324" s="367"/>
      <c r="AC324" s="367"/>
      <c r="AD324" s="367"/>
      <c r="AE324" s="367"/>
      <c r="AF324" s="367"/>
      <c r="AG324" s="142"/>
      <c r="AH324" s="172"/>
      <c r="AI324" s="172"/>
      <c r="AJ324" s="172"/>
      <c r="AK324" s="172"/>
      <c r="AL324" s="172"/>
      <c r="AM324" s="172"/>
      <c r="AN324" s="172"/>
      <c r="AO324" s="172"/>
      <c r="AP324" s="172"/>
      <c r="AQ324" s="172"/>
      <c r="AR324" s="172"/>
      <c r="AS324" s="172"/>
      <c r="AT324" s="172"/>
      <c r="BK324" s="126"/>
      <c r="BL324" s="126"/>
      <c r="BM324" s="126"/>
      <c r="BN324" s="126"/>
      <c r="BO324" s="126"/>
      <c r="BP324" s="153"/>
      <c r="BQ324" s="126"/>
      <c r="BR324" s="126"/>
      <c r="BS324" s="126"/>
      <c r="BT324" s="126"/>
      <c r="BU324" s="126"/>
      <c r="BV324" s="126"/>
      <c r="BW324" s="126"/>
      <c r="BX324" s="126"/>
      <c r="BY324" s="126"/>
      <c r="BZ324" s="126"/>
      <c r="CA324" s="126"/>
      <c r="CB324" s="126"/>
      <c r="CC324" s="219">
        <f>LOOKUP(A324,'Dropdown-Content (Hidden)'!$M$87:$M$137,'Dropdown-Content (Hidden)'!$N$87:$N$137)</f>
        <v>0</v>
      </c>
      <c r="CD324" s="219">
        <f>LOOKUP(A324,'Dropdown-Content (Hidden)'!$M$87:$M$137,'Dropdown-Content (Hidden)'!$O$87:$O$137)</f>
        <v>0</v>
      </c>
    </row>
    <row r="325" spans="1:82" ht="25.5" hidden="1" customHeight="1" x14ac:dyDescent="0.25">
      <c r="A325" s="45">
        <v>35</v>
      </c>
      <c r="B325" s="359" t="str">
        <f>LOOKUP(A325,'Dropdown-Content (Hidden)'!$M$87:$M$137,'Dropdown-Content (Hidden)'!$B$87:$B$137)</f>
        <v xml:space="preserve">  </v>
      </c>
      <c r="C325" s="359"/>
      <c r="D325" s="359"/>
      <c r="E325" s="359"/>
      <c r="F325" s="359"/>
      <c r="G325" s="359"/>
      <c r="H325" s="359"/>
      <c r="I325" s="359"/>
      <c r="J325" s="359"/>
      <c r="K325" s="359"/>
      <c r="L325" s="359"/>
      <c r="M325" s="359"/>
      <c r="N325" s="359"/>
      <c r="O325" s="359"/>
      <c r="P325" s="359"/>
      <c r="Q325" s="359"/>
      <c r="R325" s="359"/>
      <c r="S325" s="359"/>
      <c r="T325" s="367"/>
      <c r="U325" s="367"/>
      <c r="V325" s="367"/>
      <c r="W325" s="367"/>
      <c r="X325" s="367"/>
      <c r="Y325" s="367"/>
      <c r="Z325" s="367"/>
      <c r="AA325" s="367"/>
      <c r="AB325" s="367"/>
      <c r="AC325" s="367"/>
      <c r="AD325" s="367"/>
      <c r="AE325" s="367"/>
      <c r="AF325" s="367"/>
      <c r="AG325" s="142"/>
      <c r="AH325" s="172"/>
      <c r="AI325" s="172"/>
      <c r="AJ325" s="172"/>
      <c r="AK325" s="172"/>
      <c r="AL325" s="172"/>
      <c r="AM325" s="172"/>
      <c r="AN325" s="172"/>
      <c r="AO325" s="172"/>
      <c r="AP325" s="172"/>
      <c r="AQ325" s="172"/>
      <c r="AR325" s="172"/>
      <c r="AS325" s="172"/>
      <c r="AT325" s="172"/>
      <c r="BK325" s="126"/>
      <c r="BL325" s="126"/>
      <c r="BM325" s="126"/>
      <c r="BN325" s="126"/>
      <c r="BO325" s="126"/>
      <c r="BP325" s="153"/>
      <c r="BQ325" s="126"/>
      <c r="BR325" s="126"/>
      <c r="BS325" s="126"/>
      <c r="BT325" s="126"/>
      <c r="BU325" s="126"/>
      <c r="BV325" s="126"/>
      <c r="BW325" s="126"/>
      <c r="BX325" s="126"/>
      <c r="BY325" s="126"/>
      <c r="BZ325" s="126"/>
      <c r="CA325" s="126"/>
      <c r="CB325" s="126"/>
      <c r="CC325" s="219">
        <f>LOOKUP(A325,'Dropdown-Content (Hidden)'!$M$87:$M$137,'Dropdown-Content (Hidden)'!$N$87:$N$137)</f>
        <v>0</v>
      </c>
      <c r="CD325" s="219">
        <f>LOOKUP(A325,'Dropdown-Content (Hidden)'!$M$87:$M$137,'Dropdown-Content (Hidden)'!$O$87:$O$137)</f>
        <v>0</v>
      </c>
    </row>
    <row r="326" spans="1:82" ht="25.5" hidden="1" customHeight="1" x14ac:dyDescent="0.25">
      <c r="A326" s="45">
        <v>36</v>
      </c>
      <c r="B326" s="359" t="str">
        <f>LOOKUP(A326,'Dropdown-Content (Hidden)'!$M$87:$M$137,'Dropdown-Content (Hidden)'!$B$87:$B$137)</f>
        <v xml:space="preserve">  </v>
      </c>
      <c r="C326" s="359"/>
      <c r="D326" s="359"/>
      <c r="E326" s="359"/>
      <c r="F326" s="359"/>
      <c r="G326" s="359"/>
      <c r="H326" s="359"/>
      <c r="I326" s="359"/>
      <c r="J326" s="359"/>
      <c r="K326" s="359"/>
      <c r="L326" s="359"/>
      <c r="M326" s="359"/>
      <c r="N326" s="359"/>
      <c r="O326" s="359"/>
      <c r="P326" s="359"/>
      <c r="Q326" s="359"/>
      <c r="R326" s="359"/>
      <c r="S326" s="359"/>
      <c r="T326" s="367"/>
      <c r="U326" s="367"/>
      <c r="V326" s="367"/>
      <c r="W326" s="367"/>
      <c r="X326" s="367"/>
      <c r="Y326" s="367"/>
      <c r="Z326" s="367"/>
      <c r="AA326" s="367"/>
      <c r="AB326" s="367"/>
      <c r="AC326" s="367"/>
      <c r="AD326" s="367"/>
      <c r="AE326" s="367"/>
      <c r="AF326" s="367"/>
      <c r="AG326" s="142"/>
      <c r="AH326" s="172"/>
      <c r="AI326" s="172"/>
      <c r="AJ326" s="172"/>
      <c r="AK326" s="172"/>
      <c r="AL326" s="172"/>
      <c r="AM326" s="172"/>
      <c r="AN326" s="172"/>
      <c r="AO326" s="172"/>
      <c r="AP326" s="172"/>
      <c r="AQ326" s="172"/>
      <c r="AR326" s="172"/>
      <c r="AS326" s="172"/>
      <c r="AT326" s="172"/>
      <c r="BK326" s="126"/>
      <c r="BL326" s="126"/>
      <c r="BM326" s="126"/>
      <c r="BN326" s="126"/>
      <c r="BO326" s="126"/>
      <c r="BP326" s="153"/>
      <c r="BQ326" s="126"/>
      <c r="BR326" s="126"/>
      <c r="BS326" s="126"/>
      <c r="BT326" s="126"/>
      <c r="BU326" s="126"/>
      <c r="BV326" s="126"/>
      <c r="BW326" s="126"/>
      <c r="BX326" s="126"/>
      <c r="BY326" s="126"/>
      <c r="BZ326" s="126"/>
      <c r="CA326" s="126"/>
      <c r="CB326" s="126"/>
      <c r="CC326" s="219">
        <f>LOOKUP(A326,'Dropdown-Content (Hidden)'!$M$87:$M$137,'Dropdown-Content (Hidden)'!$N$87:$N$137)</f>
        <v>0</v>
      </c>
      <c r="CD326" s="219">
        <f>LOOKUP(A326,'Dropdown-Content (Hidden)'!$M$87:$M$137,'Dropdown-Content (Hidden)'!$O$87:$O$137)</f>
        <v>0</v>
      </c>
    </row>
    <row r="327" spans="1:82" ht="25.5" hidden="1" customHeight="1" x14ac:dyDescent="0.25">
      <c r="A327" s="45">
        <v>37</v>
      </c>
      <c r="B327" s="359" t="str">
        <f>LOOKUP(A327,'Dropdown-Content (Hidden)'!$M$87:$M$137,'Dropdown-Content (Hidden)'!$B$87:$B$137)</f>
        <v xml:space="preserve">  </v>
      </c>
      <c r="C327" s="359"/>
      <c r="D327" s="359"/>
      <c r="E327" s="359"/>
      <c r="F327" s="359"/>
      <c r="G327" s="359"/>
      <c r="H327" s="359"/>
      <c r="I327" s="359"/>
      <c r="J327" s="359"/>
      <c r="K327" s="359"/>
      <c r="L327" s="359"/>
      <c r="M327" s="359"/>
      <c r="N327" s="359"/>
      <c r="O327" s="359"/>
      <c r="P327" s="359"/>
      <c r="Q327" s="359"/>
      <c r="R327" s="359"/>
      <c r="S327" s="359"/>
      <c r="T327" s="367"/>
      <c r="U327" s="367"/>
      <c r="V327" s="367"/>
      <c r="W327" s="367"/>
      <c r="X327" s="367"/>
      <c r="Y327" s="367"/>
      <c r="Z327" s="367"/>
      <c r="AA327" s="367"/>
      <c r="AB327" s="367"/>
      <c r="AC327" s="367"/>
      <c r="AD327" s="367"/>
      <c r="AE327" s="367"/>
      <c r="AF327" s="367"/>
      <c r="AG327" s="142"/>
      <c r="AH327" s="172"/>
      <c r="AI327" s="172"/>
      <c r="AJ327" s="172"/>
      <c r="AK327" s="172"/>
      <c r="AL327" s="172"/>
      <c r="AM327" s="172"/>
      <c r="AN327" s="172"/>
      <c r="AO327" s="172"/>
      <c r="AP327" s="172"/>
      <c r="AQ327" s="172"/>
      <c r="AR327" s="172"/>
      <c r="AS327" s="172"/>
      <c r="AT327" s="172"/>
      <c r="BK327" s="126"/>
      <c r="BL327" s="126"/>
      <c r="BM327" s="126"/>
      <c r="BN327" s="126"/>
      <c r="BO327" s="126"/>
      <c r="BP327" s="153"/>
      <c r="BQ327" s="126"/>
      <c r="BR327" s="126"/>
      <c r="BS327" s="126"/>
      <c r="BT327" s="126"/>
      <c r="BU327" s="126"/>
      <c r="BV327" s="126"/>
      <c r="BW327" s="126"/>
      <c r="BX327" s="126"/>
      <c r="BY327" s="126"/>
      <c r="BZ327" s="126"/>
      <c r="CA327" s="126"/>
      <c r="CB327" s="126"/>
      <c r="CC327" s="219">
        <f>LOOKUP(A327,'Dropdown-Content (Hidden)'!$M$87:$M$137,'Dropdown-Content (Hidden)'!$N$87:$N$137)</f>
        <v>0</v>
      </c>
      <c r="CD327" s="219">
        <f>LOOKUP(A327,'Dropdown-Content (Hidden)'!$M$87:$M$137,'Dropdown-Content (Hidden)'!$O$87:$O$137)</f>
        <v>0</v>
      </c>
    </row>
    <row r="328" spans="1:82" ht="25.5" hidden="1" customHeight="1" x14ac:dyDescent="0.25">
      <c r="A328" s="45">
        <v>38</v>
      </c>
      <c r="B328" s="359" t="str">
        <f>LOOKUP(A328,'Dropdown-Content (Hidden)'!$M$87:$M$137,'Dropdown-Content (Hidden)'!$B$87:$B$137)</f>
        <v xml:space="preserve">  </v>
      </c>
      <c r="C328" s="359"/>
      <c r="D328" s="359"/>
      <c r="E328" s="359"/>
      <c r="F328" s="359"/>
      <c r="G328" s="359"/>
      <c r="H328" s="359"/>
      <c r="I328" s="359"/>
      <c r="J328" s="359"/>
      <c r="K328" s="359"/>
      <c r="L328" s="359"/>
      <c r="M328" s="359"/>
      <c r="N328" s="359"/>
      <c r="O328" s="359"/>
      <c r="P328" s="359"/>
      <c r="Q328" s="359"/>
      <c r="R328" s="359"/>
      <c r="S328" s="359"/>
      <c r="T328" s="367"/>
      <c r="U328" s="367"/>
      <c r="V328" s="367"/>
      <c r="W328" s="367"/>
      <c r="X328" s="367"/>
      <c r="Y328" s="367"/>
      <c r="Z328" s="367"/>
      <c r="AA328" s="367"/>
      <c r="AB328" s="367"/>
      <c r="AC328" s="367"/>
      <c r="AD328" s="367"/>
      <c r="AE328" s="367"/>
      <c r="AF328" s="367"/>
      <c r="AG328" s="142"/>
      <c r="AH328" s="172"/>
      <c r="AI328" s="172"/>
      <c r="AJ328" s="172"/>
      <c r="AK328" s="172"/>
      <c r="AL328" s="172"/>
      <c r="AM328" s="172"/>
      <c r="AN328" s="172"/>
      <c r="AO328" s="172"/>
      <c r="AP328" s="172"/>
      <c r="AQ328" s="172"/>
      <c r="AR328" s="172"/>
      <c r="AS328" s="172"/>
      <c r="AT328" s="172"/>
      <c r="BK328" s="126"/>
      <c r="BL328" s="126"/>
      <c r="BM328" s="126"/>
      <c r="BN328" s="126"/>
      <c r="BO328" s="126"/>
      <c r="BP328" s="153"/>
      <c r="BQ328" s="126"/>
      <c r="BR328" s="126"/>
      <c r="BS328" s="126"/>
      <c r="BT328" s="126"/>
      <c r="BU328" s="126"/>
      <c r="BV328" s="126"/>
      <c r="BW328" s="126"/>
      <c r="BX328" s="126"/>
      <c r="BY328" s="126"/>
      <c r="BZ328" s="126"/>
      <c r="CA328" s="126"/>
      <c r="CB328" s="126"/>
      <c r="CC328" s="219">
        <f>LOOKUP(A328,'Dropdown-Content (Hidden)'!$M$87:$M$137,'Dropdown-Content (Hidden)'!$N$87:$N$137)</f>
        <v>0</v>
      </c>
      <c r="CD328" s="219">
        <f>LOOKUP(A328,'Dropdown-Content (Hidden)'!$M$87:$M$137,'Dropdown-Content (Hidden)'!$O$87:$O$137)</f>
        <v>0</v>
      </c>
    </row>
    <row r="329" spans="1:82" ht="25.5" hidden="1" customHeight="1" x14ac:dyDescent="0.25">
      <c r="A329" s="45">
        <v>39</v>
      </c>
      <c r="B329" s="359" t="str">
        <f>LOOKUP(A329,'Dropdown-Content (Hidden)'!$M$87:$M$137,'Dropdown-Content (Hidden)'!$B$87:$B$137)</f>
        <v xml:space="preserve">  </v>
      </c>
      <c r="C329" s="359"/>
      <c r="D329" s="359"/>
      <c r="E329" s="359"/>
      <c r="F329" s="359"/>
      <c r="G329" s="359"/>
      <c r="H329" s="359"/>
      <c r="I329" s="359"/>
      <c r="J329" s="359"/>
      <c r="K329" s="359"/>
      <c r="L329" s="359"/>
      <c r="M329" s="359"/>
      <c r="N329" s="359"/>
      <c r="O329" s="359"/>
      <c r="P329" s="359"/>
      <c r="Q329" s="359"/>
      <c r="R329" s="359"/>
      <c r="S329" s="359"/>
      <c r="T329" s="367"/>
      <c r="U329" s="367"/>
      <c r="V329" s="367"/>
      <c r="W329" s="367"/>
      <c r="X329" s="367"/>
      <c r="Y329" s="367"/>
      <c r="Z329" s="367"/>
      <c r="AA329" s="367"/>
      <c r="AB329" s="367"/>
      <c r="AC329" s="367"/>
      <c r="AD329" s="367"/>
      <c r="AE329" s="367"/>
      <c r="AF329" s="367"/>
      <c r="AG329" s="142"/>
      <c r="AH329" s="172"/>
      <c r="AI329" s="172"/>
      <c r="AJ329" s="172"/>
      <c r="AK329" s="172"/>
      <c r="AL329" s="172"/>
      <c r="AM329" s="172"/>
      <c r="AN329" s="172"/>
      <c r="AO329" s="172"/>
      <c r="AP329" s="172"/>
      <c r="AQ329" s="172"/>
      <c r="AR329" s="172"/>
      <c r="AS329" s="172"/>
      <c r="AT329" s="172"/>
      <c r="BK329" s="126"/>
      <c r="BL329" s="126"/>
      <c r="BM329" s="126"/>
      <c r="BN329" s="126"/>
      <c r="BO329" s="126"/>
      <c r="BP329" s="153"/>
      <c r="BQ329" s="126"/>
      <c r="BR329" s="126"/>
      <c r="BS329" s="126"/>
      <c r="BT329" s="126"/>
      <c r="BU329" s="126"/>
      <c r="BV329" s="126"/>
      <c r="BW329" s="126"/>
      <c r="BX329" s="126"/>
      <c r="BY329" s="126"/>
      <c r="BZ329" s="126"/>
      <c r="CA329" s="126"/>
      <c r="CB329" s="126"/>
      <c r="CC329" s="219">
        <f>LOOKUP(A329,'Dropdown-Content (Hidden)'!$M$87:$M$137,'Dropdown-Content (Hidden)'!$N$87:$N$137)</f>
        <v>0</v>
      </c>
      <c r="CD329" s="219">
        <f>LOOKUP(A329,'Dropdown-Content (Hidden)'!$M$87:$M$137,'Dropdown-Content (Hidden)'!$O$87:$O$137)</f>
        <v>0</v>
      </c>
    </row>
    <row r="330" spans="1:82" ht="25.5" hidden="1" customHeight="1" x14ac:dyDescent="0.25">
      <c r="A330" s="45">
        <v>40</v>
      </c>
      <c r="B330" s="359" t="str">
        <f>LOOKUP(A330,'Dropdown-Content (Hidden)'!$M$87:$M$137,'Dropdown-Content (Hidden)'!$B$87:$B$137)</f>
        <v xml:space="preserve">  </v>
      </c>
      <c r="C330" s="359"/>
      <c r="D330" s="359"/>
      <c r="E330" s="359"/>
      <c r="F330" s="359"/>
      <c r="G330" s="359"/>
      <c r="H330" s="359"/>
      <c r="I330" s="359"/>
      <c r="J330" s="359"/>
      <c r="K330" s="359"/>
      <c r="L330" s="359"/>
      <c r="M330" s="359"/>
      <c r="N330" s="359"/>
      <c r="O330" s="359"/>
      <c r="P330" s="359"/>
      <c r="Q330" s="359"/>
      <c r="R330" s="359"/>
      <c r="S330" s="359"/>
      <c r="T330" s="367"/>
      <c r="U330" s="367"/>
      <c r="V330" s="367"/>
      <c r="W330" s="367"/>
      <c r="X330" s="367"/>
      <c r="Y330" s="367"/>
      <c r="Z330" s="367"/>
      <c r="AA330" s="367"/>
      <c r="AB330" s="367"/>
      <c r="AC330" s="367"/>
      <c r="AD330" s="367"/>
      <c r="AE330" s="367"/>
      <c r="AF330" s="367"/>
      <c r="AG330" s="142"/>
      <c r="AH330" s="172"/>
      <c r="AI330" s="172"/>
      <c r="AJ330" s="172"/>
      <c r="AK330" s="172"/>
      <c r="AL330" s="172"/>
      <c r="AM330" s="172"/>
      <c r="AN330" s="172"/>
      <c r="AO330" s="172"/>
      <c r="AP330" s="172"/>
      <c r="AQ330" s="172"/>
      <c r="AR330" s="172"/>
      <c r="AS330" s="172"/>
      <c r="AT330" s="172"/>
      <c r="BK330" s="126"/>
      <c r="BL330" s="126"/>
      <c r="BM330" s="126"/>
      <c r="BN330" s="126"/>
      <c r="BO330" s="126"/>
      <c r="BP330" s="153"/>
      <c r="BQ330" s="126"/>
      <c r="BR330" s="126"/>
      <c r="BS330" s="126"/>
      <c r="BT330" s="126"/>
      <c r="BU330" s="126"/>
      <c r="BV330" s="126"/>
      <c r="BW330" s="126"/>
      <c r="BX330" s="126"/>
      <c r="BY330" s="126"/>
      <c r="BZ330" s="126"/>
      <c r="CA330" s="126"/>
      <c r="CB330" s="126"/>
      <c r="CC330" s="219">
        <f>LOOKUP(A330,'Dropdown-Content (Hidden)'!$M$87:$M$137,'Dropdown-Content (Hidden)'!$N$87:$N$137)</f>
        <v>0</v>
      </c>
      <c r="CD330" s="219">
        <f>LOOKUP(A330,'Dropdown-Content (Hidden)'!$M$87:$M$137,'Dropdown-Content (Hidden)'!$O$87:$O$137)</f>
        <v>0</v>
      </c>
    </row>
    <row r="331" spans="1:82" ht="25.5" hidden="1" customHeight="1" x14ac:dyDescent="0.25">
      <c r="A331" s="45">
        <v>41</v>
      </c>
      <c r="B331" s="359" t="str">
        <f>LOOKUP(A331,'Dropdown-Content (Hidden)'!$M$87:$M$137,'Dropdown-Content (Hidden)'!$B$87:$B$137)</f>
        <v xml:space="preserve">  </v>
      </c>
      <c r="C331" s="359"/>
      <c r="D331" s="359"/>
      <c r="E331" s="359"/>
      <c r="F331" s="359"/>
      <c r="G331" s="359"/>
      <c r="H331" s="359"/>
      <c r="I331" s="359"/>
      <c r="J331" s="359"/>
      <c r="K331" s="359"/>
      <c r="L331" s="359"/>
      <c r="M331" s="359"/>
      <c r="N331" s="359"/>
      <c r="O331" s="359"/>
      <c r="P331" s="359"/>
      <c r="Q331" s="359"/>
      <c r="R331" s="359"/>
      <c r="S331" s="359"/>
      <c r="T331" s="367"/>
      <c r="U331" s="367"/>
      <c r="V331" s="367"/>
      <c r="W331" s="367"/>
      <c r="X331" s="367"/>
      <c r="Y331" s="367"/>
      <c r="Z331" s="367"/>
      <c r="AA331" s="367"/>
      <c r="AB331" s="367"/>
      <c r="AC331" s="367"/>
      <c r="AD331" s="367"/>
      <c r="AE331" s="367"/>
      <c r="AF331" s="367"/>
      <c r="AG331" s="142"/>
      <c r="AH331" s="172"/>
      <c r="AI331" s="172"/>
      <c r="AJ331" s="172"/>
      <c r="AK331" s="172"/>
      <c r="AL331" s="172"/>
      <c r="AM331" s="172"/>
      <c r="AN331" s="172"/>
      <c r="AO331" s="172"/>
      <c r="AP331" s="172"/>
      <c r="AQ331" s="172"/>
      <c r="AR331" s="172"/>
      <c r="AS331" s="172"/>
      <c r="AT331" s="172"/>
      <c r="BK331" s="126"/>
      <c r="BL331" s="126"/>
      <c r="BM331" s="126"/>
      <c r="BN331" s="126"/>
      <c r="BO331" s="126"/>
      <c r="BP331" s="153"/>
      <c r="BQ331" s="126"/>
      <c r="BR331" s="126"/>
      <c r="BS331" s="126"/>
      <c r="BT331" s="126"/>
      <c r="BU331" s="126"/>
      <c r="BV331" s="126"/>
      <c r="BW331" s="126"/>
      <c r="BX331" s="126"/>
      <c r="BY331" s="126"/>
      <c r="BZ331" s="126"/>
      <c r="CA331" s="126"/>
      <c r="CB331" s="126"/>
      <c r="CC331" s="219">
        <f>LOOKUP(A331,'Dropdown-Content (Hidden)'!$M$87:$M$137,'Dropdown-Content (Hidden)'!$N$87:$N$137)</f>
        <v>0</v>
      </c>
      <c r="CD331" s="219">
        <f>LOOKUP(A331,'Dropdown-Content (Hidden)'!$M$87:$M$137,'Dropdown-Content (Hidden)'!$O$87:$O$137)</f>
        <v>0</v>
      </c>
    </row>
    <row r="332" spans="1:82" ht="25.5" hidden="1" customHeight="1" x14ac:dyDescent="0.25">
      <c r="A332" s="45">
        <v>42</v>
      </c>
      <c r="B332" s="359" t="str">
        <f>LOOKUP(A332,'Dropdown-Content (Hidden)'!$M$87:$M$137,'Dropdown-Content (Hidden)'!$B$87:$B$137)</f>
        <v xml:space="preserve">  </v>
      </c>
      <c r="C332" s="359"/>
      <c r="D332" s="359"/>
      <c r="E332" s="359"/>
      <c r="F332" s="359"/>
      <c r="G332" s="359"/>
      <c r="H332" s="359"/>
      <c r="I332" s="359"/>
      <c r="J332" s="359"/>
      <c r="K332" s="359"/>
      <c r="L332" s="359"/>
      <c r="M332" s="359"/>
      <c r="N332" s="359"/>
      <c r="O332" s="359"/>
      <c r="P332" s="359"/>
      <c r="Q332" s="359"/>
      <c r="R332" s="359"/>
      <c r="S332" s="359"/>
      <c r="T332" s="367"/>
      <c r="U332" s="367"/>
      <c r="V332" s="367"/>
      <c r="W332" s="367"/>
      <c r="X332" s="367"/>
      <c r="Y332" s="367"/>
      <c r="Z332" s="367"/>
      <c r="AA332" s="367"/>
      <c r="AB332" s="367"/>
      <c r="AC332" s="367"/>
      <c r="AD332" s="367"/>
      <c r="AE332" s="367"/>
      <c r="AF332" s="367"/>
      <c r="AG332" s="142"/>
      <c r="AH332" s="172"/>
      <c r="AI332" s="172"/>
      <c r="AJ332" s="172"/>
      <c r="AK332" s="172"/>
      <c r="AL332" s="172"/>
      <c r="AM332" s="172"/>
      <c r="AN332" s="172"/>
      <c r="AO332" s="172"/>
      <c r="AP332" s="172"/>
      <c r="AQ332" s="172"/>
      <c r="AR332" s="172"/>
      <c r="AS332" s="172"/>
      <c r="AT332" s="172"/>
      <c r="BK332" s="126"/>
      <c r="BL332" s="126"/>
      <c r="BM332" s="126"/>
      <c r="BN332" s="126"/>
      <c r="BO332" s="126"/>
      <c r="BP332" s="153"/>
      <c r="BQ332" s="126"/>
      <c r="BR332" s="126"/>
      <c r="BS332" s="126"/>
      <c r="BT332" s="126"/>
      <c r="BU332" s="126"/>
      <c r="BV332" s="126"/>
      <c r="BW332" s="126"/>
      <c r="BX332" s="126"/>
      <c r="BY332" s="126"/>
      <c r="BZ332" s="126"/>
      <c r="CA332" s="126"/>
      <c r="CB332" s="126"/>
      <c r="CC332" s="219">
        <f>LOOKUP(A332,'Dropdown-Content (Hidden)'!$M$87:$M$137,'Dropdown-Content (Hidden)'!$N$87:$N$137)</f>
        <v>0</v>
      </c>
      <c r="CD332" s="219">
        <f>LOOKUP(A332,'Dropdown-Content (Hidden)'!$M$87:$M$137,'Dropdown-Content (Hidden)'!$O$87:$O$137)</f>
        <v>0</v>
      </c>
    </row>
    <row r="333" spans="1:82" ht="25.5" hidden="1" customHeight="1" x14ac:dyDescent="0.25">
      <c r="A333" s="45">
        <v>43</v>
      </c>
      <c r="B333" s="359" t="str">
        <f>LOOKUP(A333,'Dropdown-Content (Hidden)'!$M$87:$M$137,'Dropdown-Content (Hidden)'!$B$87:$B$137)</f>
        <v xml:space="preserve">  </v>
      </c>
      <c r="C333" s="359"/>
      <c r="D333" s="359"/>
      <c r="E333" s="359"/>
      <c r="F333" s="359"/>
      <c r="G333" s="359"/>
      <c r="H333" s="359"/>
      <c r="I333" s="359"/>
      <c r="J333" s="359"/>
      <c r="K333" s="359"/>
      <c r="L333" s="359"/>
      <c r="M333" s="359"/>
      <c r="N333" s="359"/>
      <c r="O333" s="359"/>
      <c r="P333" s="359"/>
      <c r="Q333" s="359"/>
      <c r="R333" s="359"/>
      <c r="S333" s="359"/>
      <c r="T333" s="367"/>
      <c r="U333" s="367"/>
      <c r="V333" s="367"/>
      <c r="W333" s="367"/>
      <c r="X333" s="367"/>
      <c r="Y333" s="367"/>
      <c r="Z333" s="367"/>
      <c r="AA333" s="367"/>
      <c r="AB333" s="367"/>
      <c r="AC333" s="367"/>
      <c r="AD333" s="367"/>
      <c r="AE333" s="367"/>
      <c r="AF333" s="367"/>
      <c r="AG333" s="142"/>
      <c r="AH333" s="172"/>
      <c r="AI333" s="172"/>
      <c r="AJ333" s="172"/>
      <c r="AK333" s="172"/>
      <c r="AL333" s="172"/>
      <c r="AM333" s="172"/>
      <c r="AN333" s="172"/>
      <c r="AO333" s="172"/>
      <c r="AP333" s="172"/>
      <c r="AQ333" s="172"/>
      <c r="AR333" s="172"/>
      <c r="AS333" s="172"/>
      <c r="AT333" s="172"/>
      <c r="BK333" s="126"/>
      <c r="BL333" s="126"/>
      <c r="BM333" s="126"/>
      <c r="BN333" s="126"/>
      <c r="BO333" s="126"/>
      <c r="BP333" s="153"/>
      <c r="BQ333" s="126"/>
      <c r="BR333" s="126"/>
      <c r="BS333" s="126"/>
      <c r="BT333" s="126"/>
      <c r="BU333" s="126"/>
      <c r="BV333" s="126"/>
      <c r="BW333" s="126"/>
      <c r="BX333" s="126"/>
      <c r="BY333" s="126"/>
      <c r="BZ333" s="126"/>
      <c r="CA333" s="126"/>
      <c r="CB333" s="126"/>
      <c r="CC333" s="219">
        <f>LOOKUP(A333,'Dropdown-Content (Hidden)'!$M$87:$M$137,'Dropdown-Content (Hidden)'!$N$87:$N$137)</f>
        <v>0</v>
      </c>
      <c r="CD333" s="219">
        <f>LOOKUP(A333,'Dropdown-Content (Hidden)'!$M$87:$M$137,'Dropdown-Content (Hidden)'!$O$87:$O$137)</f>
        <v>0</v>
      </c>
    </row>
    <row r="334" spans="1:82" ht="25.5" hidden="1" customHeight="1" x14ac:dyDescent="0.25">
      <c r="A334" s="45">
        <v>44</v>
      </c>
      <c r="B334" s="359" t="str">
        <f>LOOKUP(A334,'Dropdown-Content (Hidden)'!$M$87:$M$137,'Dropdown-Content (Hidden)'!$B$87:$B$137)</f>
        <v xml:space="preserve">  </v>
      </c>
      <c r="C334" s="359"/>
      <c r="D334" s="359"/>
      <c r="E334" s="359"/>
      <c r="F334" s="359"/>
      <c r="G334" s="359"/>
      <c r="H334" s="359"/>
      <c r="I334" s="359"/>
      <c r="J334" s="359"/>
      <c r="K334" s="359"/>
      <c r="L334" s="359"/>
      <c r="M334" s="359"/>
      <c r="N334" s="359"/>
      <c r="O334" s="359"/>
      <c r="P334" s="359"/>
      <c r="Q334" s="359"/>
      <c r="R334" s="359"/>
      <c r="S334" s="359"/>
      <c r="T334" s="367"/>
      <c r="U334" s="367"/>
      <c r="V334" s="367"/>
      <c r="W334" s="367"/>
      <c r="X334" s="367"/>
      <c r="Y334" s="367"/>
      <c r="Z334" s="367"/>
      <c r="AA334" s="367"/>
      <c r="AB334" s="367"/>
      <c r="AC334" s="367"/>
      <c r="AD334" s="367"/>
      <c r="AE334" s="367"/>
      <c r="AF334" s="367"/>
      <c r="AG334" s="142"/>
      <c r="AH334" s="172"/>
      <c r="AI334" s="172"/>
      <c r="AJ334" s="172"/>
      <c r="AK334" s="172"/>
      <c r="AL334" s="172"/>
      <c r="AM334" s="172"/>
      <c r="AN334" s="172"/>
      <c r="AO334" s="172"/>
      <c r="AP334" s="172"/>
      <c r="AQ334" s="172"/>
      <c r="AR334" s="172"/>
      <c r="AS334" s="172"/>
      <c r="AT334" s="172"/>
      <c r="BK334" s="126"/>
      <c r="BL334" s="126"/>
      <c r="BM334" s="126"/>
      <c r="BN334" s="126"/>
      <c r="BO334" s="126"/>
      <c r="BP334" s="153"/>
      <c r="BQ334" s="126"/>
      <c r="BR334" s="126"/>
      <c r="BS334" s="126"/>
      <c r="BT334" s="126"/>
      <c r="BU334" s="126"/>
      <c r="BV334" s="126"/>
      <c r="BW334" s="126"/>
      <c r="BX334" s="126"/>
      <c r="BY334" s="126"/>
      <c r="BZ334" s="126"/>
      <c r="CA334" s="126"/>
      <c r="CB334" s="126"/>
      <c r="CC334" s="219">
        <f>LOOKUP(A334,'Dropdown-Content (Hidden)'!$M$87:$M$137,'Dropdown-Content (Hidden)'!$N$87:$N$137)</f>
        <v>0</v>
      </c>
      <c r="CD334" s="219">
        <f>LOOKUP(A334,'Dropdown-Content (Hidden)'!$M$87:$M$137,'Dropdown-Content (Hidden)'!$O$87:$O$137)</f>
        <v>0</v>
      </c>
    </row>
    <row r="335" spans="1:82" ht="25.5" hidden="1" customHeight="1" x14ac:dyDescent="0.25">
      <c r="A335" s="45">
        <v>45</v>
      </c>
      <c r="B335" s="359" t="str">
        <f>LOOKUP(A335,'Dropdown-Content (Hidden)'!$M$87:$M$137,'Dropdown-Content (Hidden)'!$B$87:$B$137)</f>
        <v xml:space="preserve">  </v>
      </c>
      <c r="C335" s="359"/>
      <c r="D335" s="359"/>
      <c r="E335" s="359"/>
      <c r="F335" s="359"/>
      <c r="G335" s="359"/>
      <c r="H335" s="359"/>
      <c r="I335" s="359"/>
      <c r="J335" s="359"/>
      <c r="K335" s="359"/>
      <c r="L335" s="359"/>
      <c r="M335" s="359"/>
      <c r="N335" s="359"/>
      <c r="O335" s="359"/>
      <c r="P335" s="359"/>
      <c r="Q335" s="359"/>
      <c r="R335" s="359"/>
      <c r="S335" s="359"/>
      <c r="T335" s="367"/>
      <c r="U335" s="367"/>
      <c r="V335" s="367"/>
      <c r="W335" s="367"/>
      <c r="X335" s="367"/>
      <c r="Y335" s="367"/>
      <c r="Z335" s="367"/>
      <c r="AA335" s="367"/>
      <c r="AB335" s="367"/>
      <c r="AC335" s="367"/>
      <c r="AD335" s="367"/>
      <c r="AE335" s="367"/>
      <c r="AF335" s="367"/>
      <c r="AG335" s="142"/>
      <c r="AH335" s="172"/>
      <c r="AI335" s="172"/>
      <c r="AJ335" s="172"/>
      <c r="AK335" s="172"/>
      <c r="AL335" s="172"/>
      <c r="AM335" s="172"/>
      <c r="AN335" s="172"/>
      <c r="AO335" s="172"/>
      <c r="AP335" s="172"/>
      <c r="AQ335" s="172"/>
      <c r="AR335" s="172"/>
      <c r="AS335" s="172"/>
      <c r="AT335" s="172"/>
      <c r="BK335" s="126"/>
      <c r="BL335" s="126"/>
      <c r="BM335" s="126"/>
      <c r="BN335" s="126"/>
      <c r="BO335" s="126"/>
      <c r="BP335" s="153"/>
      <c r="BQ335" s="126"/>
      <c r="BR335" s="126"/>
      <c r="BS335" s="126"/>
      <c r="BT335" s="126"/>
      <c r="BU335" s="126"/>
      <c r="BV335" s="126"/>
      <c r="BW335" s="126"/>
      <c r="BX335" s="126"/>
      <c r="BY335" s="126"/>
      <c r="BZ335" s="126"/>
      <c r="CA335" s="126"/>
      <c r="CB335" s="126"/>
      <c r="CC335" s="219">
        <f>LOOKUP(A335,'Dropdown-Content (Hidden)'!$M$87:$M$137,'Dropdown-Content (Hidden)'!$N$87:$N$137)</f>
        <v>0</v>
      </c>
      <c r="CD335" s="219">
        <f>LOOKUP(A335,'Dropdown-Content (Hidden)'!$M$87:$M$137,'Dropdown-Content (Hidden)'!$O$87:$O$137)</f>
        <v>0</v>
      </c>
    </row>
    <row r="336" spans="1:82" ht="25.5" hidden="1" customHeight="1" x14ac:dyDescent="0.25">
      <c r="A336" s="45">
        <v>46</v>
      </c>
      <c r="B336" s="359" t="str">
        <f>LOOKUP(A336,'Dropdown-Content (Hidden)'!$M$87:$M$137,'Dropdown-Content (Hidden)'!$B$87:$B$137)</f>
        <v xml:space="preserve">  </v>
      </c>
      <c r="C336" s="359"/>
      <c r="D336" s="359"/>
      <c r="E336" s="359"/>
      <c r="F336" s="359"/>
      <c r="G336" s="359"/>
      <c r="H336" s="359"/>
      <c r="I336" s="359"/>
      <c r="J336" s="359"/>
      <c r="K336" s="359"/>
      <c r="L336" s="359"/>
      <c r="M336" s="359"/>
      <c r="N336" s="359"/>
      <c r="O336" s="359"/>
      <c r="P336" s="359"/>
      <c r="Q336" s="359"/>
      <c r="R336" s="359"/>
      <c r="S336" s="359"/>
      <c r="T336" s="367"/>
      <c r="U336" s="367"/>
      <c r="V336" s="367"/>
      <c r="W336" s="367"/>
      <c r="X336" s="367"/>
      <c r="Y336" s="367"/>
      <c r="Z336" s="367"/>
      <c r="AA336" s="367"/>
      <c r="AB336" s="367"/>
      <c r="AC336" s="367"/>
      <c r="AD336" s="367"/>
      <c r="AE336" s="367"/>
      <c r="AF336" s="367"/>
      <c r="AG336" s="142"/>
      <c r="AH336" s="172"/>
      <c r="AI336" s="172"/>
      <c r="AJ336" s="172"/>
      <c r="AK336" s="172"/>
      <c r="AL336" s="172"/>
      <c r="AM336" s="172"/>
      <c r="AN336" s="172"/>
      <c r="AO336" s="172"/>
      <c r="AP336" s="172"/>
      <c r="AQ336" s="172"/>
      <c r="AR336" s="172"/>
      <c r="AS336" s="172"/>
      <c r="AT336" s="172"/>
      <c r="BK336" s="126"/>
      <c r="BL336" s="126"/>
      <c r="BM336" s="126"/>
      <c r="BN336" s="126"/>
      <c r="BO336" s="126"/>
      <c r="BP336" s="153"/>
      <c r="BQ336" s="126"/>
      <c r="BR336" s="126"/>
      <c r="BS336" s="126"/>
      <c r="BT336" s="126"/>
      <c r="BU336" s="126"/>
      <c r="BV336" s="126"/>
      <c r="BW336" s="126"/>
      <c r="BX336" s="126"/>
      <c r="BY336" s="126"/>
      <c r="BZ336" s="126"/>
      <c r="CA336" s="126"/>
      <c r="CB336" s="126"/>
      <c r="CC336" s="219">
        <f>LOOKUP(A336,'Dropdown-Content (Hidden)'!$M$87:$M$137,'Dropdown-Content (Hidden)'!$N$87:$N$137)</f>
        <v>0</v>
      </c>
      <c r="CD336" s="219">
        <f>LOOKUP(A336,'Dropdown-Content (Hidden)'!$M$87:$M$137,'Dropdown-Content (Hidden)'!$O$87:$O$137)</f>
        <v>0</v>
      </c>
    </row>
    <row r="337" spans="1:82" ht="25.5" hidden="1" customHeight="1" x14ac:dyDescent="0.25">
      <c r="A337" s="45">
        <v>47</v>
      </c>
      <c r="B337" s="359" t="str">
        <f>LOOKUP(A337,'Dropdown-Content (Hidden)'!$M$87:$M$137,'Dropdown-Content (Hidden)'!$B$87:$B$137)</f>
        <v xml:space="preserve">  </v>
      </c>
      <c r="C337" s="359"/>
      <c r="D337" s="359"/>
      <c r="E337" s="359"/>
      <c r="F337" s="359"/>
      <c r="G337" s="359"/>
      <c r="H337" s="359"/>
      <c r="I337" s="359"/>
      <c r="J337" s="359"/>
      <c r="K337" s="359"/>
      <c r="L337" s="359"/>
      <c r="M337" s="359"/>
      <c r="N337" s="359"/>
      <c r="O337" s="359"/>
      <c r="P337" s="359"/>
      <c r="Q337" s="359"/>
      <c r="R337" s="359"/>
      <c r="S337" s="359"/>
      <c r="T337" s="367"/>
      <c r="U337" s="367"/>
      <c r="V337" s="367"/>
      <c r="W337" s="367"/>
      <c r="X337" s="367"/>
      <c r="Y337" s="367"/>
      <c r="Z337" s="367"/>
      <c r="AA337" s="367"/>
      <c r="AB337" s="367"/>
      <c r="AC337" s="367"/>
      <c r="AD337" s="367"/>
      <c r="AE337" s="367"/>
      <c r="AF337" s="367"/>
      <c r="AG337" s="142"/>
      <c r="AH337" s="172"/>
      <c r="AI337" s="172"/>
      <c r="AJ337" s="172"/>
      <c r="AK337" s="172"/>
      <c r="AL337" s="172"/>
      <c r="AM337" s="172"/>
      <c r="AN337" s="172"/>
      <c r="AO337" s="172"/>
      <c r="AP337" s="172"/>
      <c r="AQ337" s="172"/>
      <c r="AR337" s="172"/>
      <c r="AS337" s="172"/>
      <c r="AT337" s="172"/>
      <c r="BK337" s="126"/>
      <c r="BL337" s="126"/>
      <c r="BM337" s="126"/>
      <c r="BN337" s="126"/>
      <c r="BO337" s="126"/>
      <c r="BP337" s="153"/>
      <c r="BQ337" s="126"/>
      <c r="BR337" s="126"/>
      <c r="BS337" s="126"/>
      <c r="BT337" s="126"/>
      <c r="BU337" s="126"/>
      <c r="BV337" s="126"/>
      <c r="BW337" s="126"/>
      <c r="BX337" s="126"/>
      <c r="BY337" s="126"/>
      <c r="BZ337" s="126"/>
      <c r="CA337" s="126"/>
      <c r="CB337" s="126"/>
      <c r="CC337" s="219">
        <f>LOOKUP(A337,'Dropdown-Content (Hidden)'!$M$87:$M$137,'Dropdown-Content (Hidden)'!$N$87:$N$137)</f>
        <v>0</v>
      </c>
      <c r="CD337" s="219">
        <f>LOOKUP(A337,'Dropdown-Content (Hidden)'!$M$87:$M$137,'Dropdown-Content (Hidden)'!$O$87:$O$137)</f>
        <v>0</v>
      </c>
    </row>
    <row r="338" spans="1:82" ht="25.5" hidden="1" customHeight="1" x14ac:dyDescent="0.25">
      <c r="A338" s="45">
        <v>48</v>
      </c>
      <c r="B338" s="359" t="str">
        <f>LOOKUP(A338,'Dropdown-Content (Hidden)'!$M$87:$M$137,'Dropdown-Content (Hidden)'!$B$87:$B$137)</f>
        <v xml:space="preserve">  </v>
      </c>
      <c r="C338" s="359"/>
      <c r="D338" s="359"/>
      <c r="E338" s="359"/>
      <c r="F338" s="359"/>
      <c r="G338" s="359"/>
      <c r="H338" s="359"/>
      <c r="I338" s="359"/>
      <c r="J338" s="359"/>
      <c r="K338" s="359"/>
      <c r="L338" s="359"/>
      <c r="M338" s="359"/>
      <c r="N338" s="359"/>
      <c r="O338" s="359"/>
      <c r="P338" s="359"/>
      <c r="Q338" s="359"/>
      <c r="R338" s="359"/>
      <c r="S338" s="359"/>
      <c r="T338" s="367"/>
      <c r="U338" s="367"/>
      <c r="V338" s="367"/>
      <c r="W338" s="367"/>
      <c r="X338" s="367"/>
      <c r="Y338" s="367"/>
      <c r="Z338" s="367"/>
      <c r="AA338" s="367"/>
      <c r="AB338" s="367"/>
      <c r="AC338" s="367"/>
      <c r="AD338" s="367"/>
      <c r="AE338" s="367"/>
      <c r="AF338" s="367"/>
      <c r="AG338" s="142"/>
      <c r="AH338" s="172"/>
      <c r="AI338" s="172"/>
      <c r="AJ338" s="172"/>
      <c r="AK338" s="172"/>
      <c r="AL338" s="172"/>
      <c r="AM338" s="172"/>
      <c r="AN338" s="172"/>
      <c r="AO338" s="172"/>
      <c r="AP338" s="172"/>
      <c r="AQ338" s="172"/>
      <c r="AR338" s="172"/>
      <c r="AS338" s="172"/>
      <c r="AT338" s="172"/>
      <c r="BK338" s="126"/>
      <c r="BL338" s="126"/>
      <c r="BM338" s="126"/>
      <c r="BN338" s="126"/>
      <c r="BO338" s="126"/>
      <c r="BP338" s="153"/>
      <c r="BQ338" s="126"/>
      <c r="BR338" s="126"/>
      <c r="BS338" s="126"/>
      <c r="BT338" s="126"/>
      <c r="BU338" s="126"/>
      <c r="BV338" s="126"/>
      <c r="BW338" s="126"/>
      <c r="BX338" s="126"/>
      <c r="BY338" s="126"/>
      <c r="BZ338" s="126"/>
      <c r="CA338" s="126"/>
      <c r="CB338" s="126"/>
      <c r="CC338" s="219">
        <f>LOOKUP(A338,'Dropdown-Content (Hidden)'!$M$87:$M$137,'Dropdown-Content (Hidden)'!$N$87:$N$137)</f>
        <v>0</v>
      </c>
      <c r="CD338" s="219">
        <f>LOOKUP(A338,'Dropdown-Content (Hidden)'!$M$87:$M$137,'Dropdown-Content (Hidden)'!$O$87:$O$137)</f>
        <v>0</v>
      </c>
    </row>
    <row r="339" spans="1:82" ht="25.5" hidden="1" customHeight="1" x14ac:dyDescent="0.25">
      <c r="A339" s="45">
        <v>49</v>
      </c>
      <c r="B339" s="359" t="str">
        <f>LOOKUP(A339,'Dropdown-Content (Hidden)'!$M$87:$M$137,'Dropdown-Content (Hidden)'!$B$87:$B$137)</f>
        <v xml:space="preserve">  </v>
      </c>
      <c r="C339" s="359"/>
      <c r="D339" s="359"/>
      <c r="E339" s="359"/>
      <c r="F339" s="359"/>
      <c r="G339" s="359"/>
      <c r="H339" s="359"/>
      <c r="I339" s="359"/>
      <c r="J339" s="359"/>
      <c r="K339" s="359"/>
      <c r="L339" s="359"/>
      <c r="M339" s="359"/>
      <c r="N339" s="359"/>
      <c r="O339" s="359"/>
      <c r="P339" s="359"/>
      <c r="Q339" s="359"/>
      <c r="R339" s="359"/>
      <c r="S339" s="359"/>
      <c r="T339" s="367"/>
      <c r="U339" s="367"/>
      <c r="V339" s="367"/>
      <c r="W339" s="367"/>
      <c r="X339" s="367"/>
      <c r="Y339" s="367"/>
      <c r="Z339" s="367"/>
      <c r="AA339" s="367"/>
      <c r="AB339" s="367"/>
      <c r="AC339" s="367"/>
      <c r="AD339" s="367"/>
      <c r="AE339" s="367"/>
      <c r="AF339" s="367"/>
      <c r="AG339" s="142"/>
      <c r="AH339" s="172"/>
      <c r="AI339" s="172"/>
      <c r="AJ339" s="172"/>
      <c r="AK339" s="172"/>
      <c r="AL339" s="172"/>
      <c r="AM339" s="172"/>
      <c r="AN339" s="172"/>
      <c r="AO339" s="172"/>
      <c r="AP339" s="172"/>
      <c r="AQ339" s="172"/>
      <c r="AR339" s="172"/>
      <c r="AS339" s="172"/>
      <c r="AT339" s="172"/>
      <c r="BK339" s="126"/>
      <c r="BL339" s="126"/>
      <c r="BM339" s="126"/>
      <c r="BN339" s="126"/>
      <c r="BO339" s="126"/>
      <c r="BP339" s="153"/>
      <c r="BQ339" s="126"/>
      <c r="BR339" s="126"/>
      <c r="BS339" s="126"/>
      <c r="BT339" s="126"/>
      <c r="BU339" s="126"/>
      <c r="BV339" s="126"/>
      <c r="BW339" s="126"/>
      <c r="BX339" s="126"/>
      <c r="BY339" s="126"/>
      <c r="BZ339" s="126"/>
      <c r="CA339" s="126"/>
      <c r="CB339" s="126"/>
      <c r="CC339" s="219">
        <f>LOOKUP(A339,'Dropdown-Content (Hidden)'!$M$87:$M$137,'Dropdown-Content (Hidden)'!$N$87:$N$137)</f>
        <v>0</v>
      </c>
      <c r="CD339" s="219">
        <f>LOOKUP(A339,'Dropdown-Content (Hidden)'!$M$87:$M$137,'Dropdown-Content (Hidden)'!$O$87:$O$137)</f>
        <v>0</v>
      </c>
    </row>
    <row r="340" spans="1:82" ht="25.5" hidden="1" customHeight="1" x14ac:dyDescent="0.25">
      <c r="A340" s="45">
        <v>50</v>
      </c>
      <c r="B340" s="359" t="str">
        <f>LOOKUP(A340,'Dropdown-Content (Hidden)'!$M$87:$M$137,'Dropdown-Content (Hidden)'!$B$87:$B$137)</f>
        <v xml:space="preserve">  </v>
      </c>
      <c r="C340" s="359"/>
      <c r="D340" s="359"/>
      <c r="E340" s="359"/>
      <c r="F340" s="359"/>
      <c r="G340" s="359"/>
      <c r="H340" s="359"/>
      <c r="I340" s="359"/>
      <c r="J340" s="359"/>
      <c r="K340" s="359"/>
      <c r="L340" s="359"/>
      <c r="M340" s="359"/>
      <c r="N340" s="359"/>
      <c r="O340" s="359"/>
      <c r="P340" s="359"/>
      <c r="Q340" s="359"/>
      <c r="R340" s="359"/>
      <c r="S340" s="359"/>
      <c r="T340" s="367"/>
      <c r="U340" s="367"/>
      <c r="V340" s="367"/>
      <c r="W340" s="367"/>
      <c r="X340" s="367"/>
      <c r="Y340" s="367"/>
      <c r="Z340" s="367"/>
      <c r="AA340" s="367"/>
      <c r="AB340" s="367"/>
      <c r="AC340" s="367"/>
      <c r="AD340" s="367"/>
      <c r="AE340" s="367"/>
      <c r="AF340" s="367"/>
      <c r="AG340" s="142"/>
      <c r="AH340" s="172"/>
      <c r="AI340" s="172"/>
      <c r="AJ340" s="172"/>
      <c r="AK340" s="172"/>
      <c r="AL340" s="172"/>
      <c r="AM340" s="172"/>
      <c r="AN340" s="172"/>
      <c r="AO340" s="172"/>
      <c r="AP340" s="172"/>
      <c r="AQ340" s="172"/>
      <c r="AR340" s="172"/>
      <c r="AS340" s="172"/>
      <c r="AT340" s="172"/>
      <c r="BK340" s="126"/>
      <c r="BL340" s="126"/>
      <c r="BM340" s="126"/>
      <c r="BN340" s="126"/>
      <c r="BO340" s="126"/>
      <c r="BP340" s="153"/>
      <c r="BQ340" s="126"/>
      <c r="BR340" s="126"/>
      <c r="BS340" s="126"/>
      <c r="BT340" s="126"/>
      <c r="BU340" s="126"/>
      <c r="BV340" s="126"/>
      <c r="BW340" s="126"/>
      <c r="BX340" s="126"/>
      <c r="BY340" s="126"/>
      <c r="BZ340" s="126"/>
      <c r="CA340" s="126"/>
      <c r="CB340" s="126"/>
      <c r="CC340" s="219">
        <f>LOOKUP(A340,'Dropdown-Content (Hidden)'!$M$87:$M$137,'Dropdown-Content (Hidden)'!$N$87:$N$137)</f>
        <v>0</v>
      </c>
      <c r="CD340" s="219">
        <f>LOOKUP(A340,'Dropdown-Content (Hidden)'!$M$87:$M$137,'Dropdown-Content (Hidden)'!$O$87:$O$137)</f>
        <v>0</v>
      </c>
    </row>
    <row r="341" spans="1:82" ht="25.5" customHeight="1" x14ac:dyDescent="0.2">
      <c r="A341" s="7"/>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72"/>
      <c r="AI341" s="172"/>
      <c r="AJ341" s="172"/>
      <c r="AK341" s="172"/>
      <c r="AL341" s="172"/>
      <c r="AM341" s="172"/>
      <c r="AN341" s="172"/>
      <c r="AO341" s="172"/>
      <c r="AP341" s="172"/>
      <c r="AQ341" s="172"/>
      <c r="AR341" s="172"/>
      <c r="AS341" s="172"/>
      <c r="AT341" s="172"/>
    </row>
    <row r="342" spans="1:82" ht="15.75" customHeight="1" x14ac:dyDescent="0.25">
      <c r="A342" s="7" t="s">
        <v>405</v>
      </c>
      <c r="B342" s="36" t="s">
        <v>1071</v>
      </c>
      <c r="C342" s="37"/>
      <c r="D342" s="37"/>
      <c r="E342" s="37"/>
      <c r="F342" s="37"/>
      <c r="G342" s="37"/>
      <c r="H342" s="37"/>
      <c r="I342" s="37"/>
      <c r="J342" s="37"/>
      <c r="K342" s="37"/>
      <c r="L342" s="37"/>
      <c r="M342" s="37"/>
      <c r="N342" s="37"/>
      <c r="O342" s="37"/>
      <c r="P342" s="37"/>
      <c r="Q342" s="37"/>
      <c r="R342" s="37"/>
      <c r="S342" s="37"/>
      <c r="T342" s="36" t="s">
        <v>110</v>
      </c>
      <c r="U342" s="36"/>
      <c r="V342" s="36"/>
      <c r="W342" s="36"/>
      <c r="X342" s="36"/>
      <c r="Y342" s="36"/>
      <c r="Z342" s="36"/>
      <c r="AA342" s="36"/>
      <c r="AB342" s="36"/>
      <c r="AC342" s="36"/>
      <c r="AD342" s="36"/>
      <c r="AE342" s="36"/>
      <c r="AF342" s="36"/>
      <c r="AG342" s="36"/>
      <c r="AH342" s="36"/>
      <c r="AI342" s="36"/>
      <c r="AJ342" s="36"/>
      <c r="AK342" s="36"/>
      <c r="AL342" s="37"/>
      <c r="AM342" s="13"/>
      <c r="AN342" s="13"/>
      <c r="AO342" s="13"/>
      <c r="AP342" s="13"/>
      <c r="AQ342" s="13"/>
      <c r="AR342" s="13"/>
      <c r="AS342" s="13"/>
      <c r="AT342" s="13"/>
      <c r="BK342" s="125"/>
      <c r="BL342" s="125"/>
      <c r="BM342" s="125"/>
      <c r="BN342" s="125"/>
      <c r="BO342" s="125"/>
      <c r="BP342" s="152"/>
      <c r="BQ342" s="125"/>
      <c r="BR342" s="125"/>
      <c r="BS342" s="125"/>
      <c r="BT342" s="125"/>
      <c r="BU342" s="125"/>
      <c r="BV342" s="125"/>
      <c r="BW342" s="125"/>
      <c r="BX342" s="125"/>
      <c r="BY342" s="125"/>
      <c r="BZ342" s="125"/>
      <c r="CA342" s="125"/>
      <c r="CB342" s="125"/>
      <c r="CC342" s="218"/>
    </row>
    <row r="343" spans="1:82" ht="105" customHeight="1" x14ac:dyDescent="0.25">
      <c r="A343" s="7"/>
      <c r="B343" s="36"/>
      <c r="C343" s="37"/>
      <c r="D343" s="37"/>
      <c r="E343" s="37"/>
      <c r="F343" s="37"/>
      <c r="G343" s="37"/>
      <c r="H343" s="37"/>
      <c r="I343" s="37"/>
      <c r="J343" s="37"/>
      <c r="K343" s="37"/>
      <c r="L343" s="37"/>
      <c r="M343" s="37"/>
      <c r="N343" s="37"/>
      <c r="O343" s="37"/>
      <c r="P343" s="37"/>
      <c r="Q343" s="37"/>
      <c r="R343" s="37"/>
      <c r="S343" s="37"/>
      <c r="T343" s="418" t="s">
        <v>1097</v>
      </c>
      <c r="U343" s="419"/>
      <c r="V343" s="419"/>
      <c r="W343" s="419"/>
      <c r="X343" s="419"/>
      <c r="Y343" s="419"/>
      <c r="Z343" s="419"/>
      <c r="AA343" s="419"/>
      <c r="AB343" s="419"/>
      <c r="AC343" s="419"/>
      <c r="AD343" s="419"/>
      <c r="AE343" s="419"/>
      <c r="AF343" s="419"/>
      <c r="AG343" s="36"/>
      <c r="AH343" s="84" t="s">
        <v>269</v>
      </c>
      <c r="AI343" s="36"/>
      <c r="AJ343" s="36"/>
      <c r="AK343" s="36"/>
      <c r="AL343" s="37"/>
      <c r="AM343" s="146"/>
      <c r="AN343" s="146"/>
      <c r="AO343" s="146"/>
      <c r="AP343" s="146"/>
      <c r="AQ343" s="146"/>
      <c r="AR343" s="146"/>
      <c r="AS343" s="146"/>
      <c r="AT343" s="146"/>
      <c r="BK343" s="125"/>
      <c r="BL343" s="125"/>
      <c r="BM343" s="125"/>
      <c r="BN343" s="125"/>
      <c r="BO343" s="125"/>
      <c r="BP343" s="152"/>
      <c r="BQ343" s="125"/>
      <c r="BR343" s="125"/>
      <c r="BS343" s="125"/>
      <c r="BT343" s="125"/>
      <c r="BU343" s="125"/>
      <c r="BV343" s="125"/>
      <c r="BW343" s="125"/>
      <c r="BX343" s="125"/>
      <c r="BY343" s="125"/>
      <c r="BZ343" s="125"/>
      <c r="CA343" s="125"/>
      <c r="CB343" s="125"/>
      <c r="CC343" s="241" t="s">
        <v>356</v>
      </c>
      <c r="CD343" s="242" t="s">
        <v>561</v>
      </c>
    </row>
    <row r="344" spans="1:82" ht="25.5" customHeight="1" x14ac:dyDescent="0.25">
      <c r="A344" s="45">
        <v>1</v>
      </c>
      <c r="B344" s="359" t="str">
        <f>LOOKUP(A344,'Dropdown-Content (Hidden)'!$K$87:$K$137,'Dropdown-Content (Hidden)'!$B$87:$B$137)</f>
        <v xml:space="preserve">  </v>
      </c>
      <c r="C344" s="359"/>
      <c r="D344" s="359"/>
      <c r="E344" s="359"/>
      <c r="F344" s="359"/>
      <c r="G344" s="359"/>
      <c r="H344" s="359"/>
      <c r="I344" s="359"/>
      <c r="J344" s="359"/>
      <c r="K344" s="359"/>
      <c r="L344" s="359"/>
      <c r="M344" s="359"/>
      <c r="N344" s="359"/>
      <c r="O344" s="359"/>
      <c r="P344" s="359"/>
      <c r="Q344" s="359"/>
      <c r="R344" s="359"/>
      <c r="S344" s="359"/>
      <c r="T344" s="367"/>
      <c r="U344" s="367"/>
      <c r="V344" s="367"/>
      <c r="W344" s="367"/>
      <c r="X344" s="367"/>
      <c r="Y344" s="367"/>
      <c r="Z344" s="367"/>
      <c r="AA344" s="367"/>
      <c r="AB344" s="367"/>
      <c r="AC344" s="367"/>
      <c r="AD344" s="367"/>
      <c r="AE344" s="367"/>
      <c r="AF344" s="367"/>
      <c r="AG344" s="13"/>
      <c r="AH344" s="364"/>
      <c r="AI344" s="364"/>
      <c r="AJ344" s="364"/>
      <c r="AK344" s="364"/>
      <c r="AL344" s="364"/>
      <c r="AM344" s="364"/>
      <c r="AN344" s="364"/>
      <c r="AO344" s="364"/>
      <c r="AP344" s="364"/>
      <c r="AQ344" s="364"/>
      <c r="AR344" s="364"/>
      <c r="AS344" s="364"/>
      <c r="AT344" s="13"/>
      <c r="BK344" s="126"/>
      <c r="BL344" s="126"/>
      <c r="BM344" s="126"/>
      <c r="BN344" s="126"/>
      <c r="BO344" s="126"/>
      <c r="BP344" s="153"/>
      <c r="BQ344" s="126"/>
      <c r="BR344" s="126"/>
      <c r="BS344" s="126"/>
      <c r="BT344" s="126"/>
      <c r="BU344" s="126"/>
      <c r="BV344" s="126"/>
      <c r="BW344" s="126"/>
      <c r="BX344" s="126"/>
      <c r="BY344" s="126"/>
      <c r="BZ344" s="126"/>
      <c r="CA344" s="126"/>
      <c r="CB344" s="126"/>
      <c r="CC344" s="219">
        <f>LOOKUP(A344,'Dropdown-Content (Hidden)'!$K$87:$K$137,'Dropdown-Content (Hidden)'!$N$87:$N$137)</f>
        <v>0</v>
      </c>
      <c r="CD344" s="219">
        <f>LOOKUP(A344,'Dropdown-Content (Hidden)'!$K$87:$K$137,'Dropdown-Content (Hidden)'!$O$87:$O$137)</f>
        <v>0</v>
      </c>
    </row>
    <row r="345" spans="1:82" ht="25.5" customHeight="1" x14ac:dyDescent="0.25">
      <c r="A345" s="45">
        <v>2</v>
      </c>
      <c r="B345" s="359" t="str">
        <f>LOOKUP(A345,'Dropdown-Content (Hidden)'!$K$87:$K$137,'Dropdown-Content (Hidden)'!$B$87:$B$137)</f>
        <v xml:space="preserve">  </v>
      </c>
      <c r="C345" s="359"/>
      <c r="D345" s="359"/>
      <c r="E345" s="359"/>
      <c r="F345" s="359"/>
      <c r="G345" s="359"/>
      <c r="H345" s="359"/>
      <c r="I345" s="359"/>
      <c r="J345" s="359"/>
      <c r="K345" s="359"/>
      <c r="L345" s="359"/>
      <c r="M345" s="359"/>
      <c r="N345" s="359"/>
      <c r="O345" s="359"/>
      <c r="P345" s="359"/>
      <c r="Q345" s="359"/>
      <c r="R345" s="359"/>
      <c r="S345" s="359"/>
      <c r="T345" s="367"/>
      <c r="U345" s="367"/>
      <c r="V345" s="367"/>
      <c r="W345" s="367"/>
      <c r="X345" s="367"/>
      <c r="Y345" s="367"/>
      <c r="Z345" s="367"/>
      <c r="AA345" s="367"/>
      <c r="AB345" s="367"/>
      <c r="AC345" s="367"/>
      <c r="AD345" s="367"/>
      <c r="AE345" s="367"/>
      <c r="AF345" s="367"/>
      <c r="AG345" s="13"/>
      <c r="AH345" s="364"/>
      <c r="AI345" s="364"/>
      <c r="AJ345" s="364"/>
      <c r="AK345" s="364"/>
      <c r="AL345" s="364"/>
      <c r="AM345" s="364"/>
      <c r="AN345" s="364"/>
      <c r="AO345" s="364"/>
      <c r="AP345" s="364"/>
      <c r="AQ345" s="364"/>
      <c r="AR345" s="364"/>
      <c r="AS345" s="364"/>
      <c r="AT345" s="13"/>
      <c r="BK345" s="126"/>
      <c r="BL345" s="126"/>
      <c r="BM345" s="126"/>
      <c r="BN345" s="126"/>
      <c r="BO345" s="126"/>
      <c r="BP345" s="153"/>
      <c r="BQ345" s="126"/>
      <c r="BR345" s="126"/>
      <c r="BS345" s="126"/>
      <c r="BT345" s="126"/>
      <c r="BU345" s="126"/>
      <c r="BV345" s="126"/>
      <c r="BW345" s="126"/>
      <c r="BX345" s="126"/>
      <c r="BY345" s="126"/>
      <c r="BZ345" s="126"/>
      <c r="CA345" s="126"/>
      <c r="CB345" s="126"/>
      <c r="CC345" s="219">
        <f>LOOKUP(A345,'Dropdown-Content (Hidden)'!$K$87:$K$137,'Dropdown-Content (Hidden)'!$N$87:$N$137)</f>
        <v>0</v>
      </c>
      <c r="CD345" s="219">
        <f>LOOKUP(A345,'Dropdown-Content (Hidden)'!$K$87:$K$137,'Dropdown-Content (Hidden)'!$O$87:$O$137)</f>
        <v>0</v>
      </c>
    </row>
    <row r="346" spans="1:82" ht="25.5" customHeight="1" x14ac:dyDescent="0.25">
      <c r="A346" s="45">
        <v>3</v>
      </c>
      <c r="B346" s="359" t="str">
        <f>LOOKUP(A346,'Dropdown-Content (Hidden)'!$K$87:$K$137,'Dropdown-Content (Hidden)'!$B$87:$B$137)</f>
        <v xml:space="preserve">  </v>
      </c>
      <c r="C346" s="359"/>
      <c r="D346" s="359"/>
      <c r="E346" s="359"/>
      <c r="F346" s="359"/>
      <c r="G346" s="359"/>
      <c r="H346" s="359"/>
      <c r="I346" s="359"/>
      <c r="J346" s="359"/>
      <c r="K346" s="359"/>
      <c r="L346" s="359"/>
      <c r="M346" s="359"/>
      <c r="N346" s="359"/>
      <c r="O346" s="359"/>
      <c r="P346" s="359"/>
      <c r="Q346" s="359"/>
      <c r="R346" s="359"/>
      <c r="S346" s="359"/>
      <c r="T346" s="367"/>
      <c r="U346" s="367"/>
      <c r="V346" s="367"/>
      <c r="W346" s="367"/>
      <c r="X346" s="367"/>
      <c r="Y346" s="367"/>
      <c r="Z346" s="367"/>
      <c r="AA346" s="367"/>
      <c r="AB346" s="367"/>
      <c r="AC346" s="367"/>
      <c r="AD346" s="367"/>
      <c r="AE346" s="367"/>
      <c r="AF346" s="367"/>
      <c r="AG346" s="13"/>
      <c r="AH346" s="364"/>
      <c r="AI346" s="364"/>
      <c r="AJ346" s="364"/>
      <c r="AK346" s="364"/>
      <c r="AL346" s="364"/>
      <c r="AM346" s="364"/>
      <c r="AN346" s="364"/>
      <c r="AO346" s="364"/>
      <c r="AP346" s="364"/>
      <c r="AQ346" s="364"/>
      <c r="AR346" s="364"/>
      <c r="AS346" s="364"/>
      <c r="AT346" s="13"/>
      <c r="BK346" s="126"/>
      <c r="BL346" s="126"/>
      <c r="BM346" s="126"/>
      <c r="BN346" s="126"/>
      <c r="BO346" s="126"/>
      <c r="BP346" s="153"/>
      <c r="BQ346" s="126"/>
      <c r="BR346" s="126"/>
      <c r="BS346" s="126"/>
      <c r="BT346" s="126"/>
      <c r="BU346" s="126"/>
      <c r="BV346" s="126"/>
      <c r="BW346" s="126"/>
      <c r="BX346" s="126"/>
      <c r="BY346" s="126"/>
      <c r="BZ346" s="126"/>
      <c r="CA346" s="126"/>
      <c r="CB346" s="126"/>
      <c r="CC346" s="219">
        <f>LOOKUP(A346,'Dropdown-Content (Hidden)'!$K$87:$K$137,'Dropdown-Content (Hidden)'!$N$87:$N$137)</f>
        <v>0</v>
      </c>
      <c r="CD346" s="219">
        <f>LOOKUP(A346,'Dropdown-Content (Hidden)'!$K$87:$K$137,'Dropdown-Content (Hidden)'!$O$87:$O$137)</f>
        <v>0</v>
      </c>
    </row>
    <row r="347" spans="1:82" ht="25.5" customHeight="1" x14ac:dyDescent="0.25">
      <c r="A347" s="45">
        <v>4</v>
      </c>
      <c r="B347" s="359" t="str">
        <f>LOOKUP(A347,'Dropdown-Content (Hidden)'!$K$87:$K$137,'Dropdown-Content (Hidden)'!$B$87:$B$137)</f>
        <v xml:space="preserve">  </v>
      </c>
      <c r="C347" s="359"/>
      <c r="D347" s="359"/>
      <c r="E347" s="359"/>
      <c r="F347" s="359"/>
      <c r="G347" s="359"/>
      <c r="H347" s="359"/>
      <c r="I347" s="359"/>
      <c r="J347" s="359"/>
      <c r="K347" s="359"/>
      <c r="L347" s="359"/>
      <c r="M347" s="359"/>
      <c r="N347" s="359"/>
      <c r="O347" s="359"/>
      <c r="P347" s="359"/>
      <c r="Q347" s="359"/>
      <c r="R347" s="359"/>
      <c r="S347" s="359"/>
      <c r="T347" s="367"/>
      <c r="U347" s="367"/>
      <c r="V347" s="367"/>
      <c r="W347" s="367"/>
      <c r="X347" s="367"/>
      <c r="Y347" s="367"/>
      <c r="Z347" s="367"/>
      <c r="AA347" s="367"/>
      <c r="AB347" s="367"/>
      <c r="AC347" s="367"/>
      <c r="AD347" s="367"/>
      <c r="AE347" s="367"/>
      <c r="AF347" s="367"/>
      <c r="AG347" s="13"/>
      <c r="AH347" s="364"/>
      <c r="AI347" s="364"/>
      <c r="AJ347" s="364"/>
      <c r="AK347" s="364"/>
      <c r="AL347" s="364"/>
      <c r="AM347" s="364"/>
      <c r="AN347" s="364"/>
      <c r="AO347" s="364"/>
      <c r="AP347" s="364"/>
      <c r="AQ347" s="364"/>
      <c r="AR347" s="364"/>
      <c r="AS347" s="364"/>
      <c r="AT347" s="13"/>
      <c r="BK347" s="126"/>
      <c r="BL347" s="126"/>
      <c r="BM347" s="126"/>
      <c r="BN347" s="126"/>
      <c r="BO347" s="126"/>
      <c r="BP347" s="153"/>
      <c r="BQ347" s="126"/>
      <c r="BR347" s="126"/>
      <c r="BS347" s="126"/>
      <c r="BT347" s="126"/>
      <c r="BU347" s="126"/>
      <c r="BV347" s="126"/>
      <c r="BW347" s="126"/>
      <c r="BX347" s="126"/>
      <c r="BY347" s="126"/>
      <c r="BZ347" s="126"/>
      <c r="CA347" s="126"/>
      <c r="CB347" s="126"/>
      <c r="CC347" s="219">
        <f>LOOKUP(A347,'Dropdown-Content (Hidden)'!$K$87:$K$137,'Dropdown-Content (Hidden)'!$N$87:$N$137)</f>
        <v>0</v>
      </c>
      <c r="CD347" s="219">
        <f>LOOKUP(A347,'Dropdown-Content (Hidden)'!$K$87:$K$137,'Dropdown-Content (Hidden)'!$O$87:$O$137)</f>
        <v>0</v>
      </c>
    </row>
    <row r="348" spans="1:82" ht="25.5" customHeight="1" x14ac:dyDescent="0.25">
      <c r="A348" s="45">
        <v>5</v>
      </c>
      <c r="B348" s="359" t="str">
        <f>LOOKUP(A348,'Dropdown-Content (Hidden)'!$K$87:$K$137,'Dropdown-Content (Hidden)'!$B$87:$B$137)</f>
        <v xml:space="preserve">  </v>
      </c>
      <c r="C348" s="359"/>
      <c r="D348" s="359"/>
      <c r="E348" s="359"/>
      <c r="F348" s="359"/>
      <c r="G348" s="359"/>
      <c r="H348" s="359"/>
      <c r="I348" s="359"/>
      <c r="J348" s="359"/>
      <c r="K348" s="359"/>
      <c r="L348" s="359"/>
      <c r="M348" s="359"/>
      <c r="N348" s="359"/>
      <c r="O348" s="359"/>
      <c r="P348" s="359"/>
      <c r="Q348" s="359"/>
      <c r="R348" s="359"/>
      <c r="S348" s="359"/>
      <c r="T348" s="367"/>
      <c r="U348" s="367"/>
      <c r="V348" s="367"/>
      <c r="W348" s="367"/>
      <c r="X348" s="367"/>
      <c r="Y348" s="367"/>
      <c r="Z348" s="367"/>
      <c r="AA348" s="367"/>
      <c r="AB348" s="367"/>
      <c r="AC348" s="367"/>
      <c r="AD348" s="367"/>
      <c r="AE348" s="367"/>
      <c r="AF348" s="367"/>
      <c r="AG348" s="13"/>
      <c r="AH348" s="364"/>
      <c r="AI348" s="364"/>
      <c r="AJ348" s="364"/>
      <c r="AK348" s="364"/>
      <c r="AL348" s="364"/>
      <c r="AM348" s="364"/>
      <c r="AN348" s="364"/>
      <c r="AO348" s="364"/>
      <c r="AP348" s="364"/>
      <c r="AQ348" s="364"/>
      <c r="AR348" s="364"/>
      <c r="AS348" s="364"/>
      <c r="AT348" s="13"/>
      <c r="BK348" s="126"/>
      <c r="BL348" s="126"/>
      <c r="BM348" s="126"/>
      <c r="BN348" s="126"/>
      <c r="BO348" s="126"/>
      <c r="BP348" s="153"/>
      <c r="BQ348" s="126"/>
      <c r="BR348" s="126"/>
      <c r="BS348" s="126"/>
      <c r="BT348" s="126"/>
      <c r="BU348" s="126"/>
      <c r="BV348" s="126"/>
      <c r="BW348" s="126"/>
      <c r="BX348" s="126"/>
      <c r="BY348" s="126"/>
      <c r="BZ348" s="126"/>
      <c r="CA348" s="126"/>
      <c r="CB348" s="126"/>
      <c r="CC348" s="219">
        <f>LOOKUP(A348,'Dropdown-Content (Hidden)'!$K$87:$K$137,'Dropdown-Content (Hidden)'!$N$87:$N$137)</f>
        <v>0</v>
      </c>
      <c r="CD348" s="219">
        <f>LOOKUP(A348,'Dropdown-Content (Hidden)'!$K$87:$K$137,'Dropdown-Content (Hidden)'!$O$87:$O$137)</f>
        <v>0</v>
      </c>
    </row>
    <row r="349" spans="1:82" ht="25.5" customHeight="1" x14ac:dyDescent="0.25">
      <c r="A349" s="45">
        <v>6</v>
      </c>
      <c r="B349" s="359" t="str">
        <f>LOOKUP(A349,'Dropdown-Content (Hidden)'!$K$87:$K$137,'Dropdown-Content (Hidden)'!$B$87:$B$137)</f>
        <v xml:space="preserve">  </v>
      </c>
      <c r="C349" s="359"/>
      <c r="D349" s="359"/>
      <c r="E349" s="359"/>
      <c r="F349" s="359"/>
      <c r="G349" s="359"/>
      <c r="H349" s="359"/>
      <c r="I349" s="359"/>
      <c r="J349" s="359"/>
      <c r="K349" s="359"/>
      <c r="L349" s="359"/>
      <c r="M349" s="359"/>
      <c r="N349" s="359"/>
      <c r="O349" s="359"/>
      <c r="P349" s="359"/>
      <c r="Q349" s="359"/>
      <c r="R349" s="359"/>
      <c r="S349" s="359"/>
      <c r="T349" s="367"/>
      <c r="U349" s="367"/>
      <c r="V349" s="367"/>
      <c r="W349" s="367"/>
      <c r="X349" s="367"/>
      <c r="Y349" s="367"/>
      <c r="Z349" s="367"/>
      <c r="AA349" s="367"/>
      <c r="AB349" s="367"/>
      <c r="AC349" s="367"/>
      <c r="AD349" s="367"/>
      <c r="AE349" s="367"/>
      <c r="AF349" s="367"/>
      <c r="AG349" s="13"/>
      <c r="AH349" s="364"/>
      <c r="AI349" s="364"/>
      <c r="AJ349" s="364"/>
      <c r="AK349" s="364"/>
      <c r="AL349" s="364"/>
      <c r="AM349" s="364"/>
      <c r="AN349" s="364"/>
      <c r="AO349" s="364"/>
      <c r="AP349" s="364"/>
      <c r="AQ349" s="364"/>
      <c r="AR349" s="364"/>
      <c r="AS349" s="364"/>
      <c r="AT349" s="13"/>
      <c r="BK349" s="126"/>
      <c r="BL349" s="126"/>
      <c r="BM349" s="126"/>
      <c r="BN349" s="126"/>
      <c r="BO349" s="126"/>
      <c r="BP349" s="153"/>
      <c r="BQ349" s="126"/>
      <c r="BR349" s="126"/>
      <c r="BS349" s="126"/>
      <c r="BT349" s="126"/>
      <c r="BU349" s="126"/>
      <c r="BV349" s="126"/>
      <c r="BW349" s="126"/>
      <c r="BX349" s="126"/>
      <c r="BY349" s="126"/>
      <c r="BZ349" s="126"/>
      <c r="CA349" s="126"/>
      <c r="CB349" s="126"/>
      <c r="CC349" s="219">
        <f>LOOKUP(A349,'Dropdown-Content (Hidden)'!$K$87:$K$137,'Dropdown-Content (Hidden)'!$N$87:$N$137)</f>
        <v>0</v>
      </c>
      <c r="CD349" s="219">
        <f>LOOKUP(A349,'Dropdown-Content (Hidden)'!$K$87:$K$137,'Dropdown-Content (Hidden)'!$O$87:$O$137)</f>
        <v>0</v>
      </c>
    </row>
    <row r="350" spans="1:82" ht="25.5" customHeight="1" x14ac:dyDescent="0.25">
      <c r="A350" s="45">
        <v>7</v>
      </c>
      <c r="B350" s="359" t="str">
        <f>LOOKUP(A350,'Dropdown-Content (Hidden)'!$K$87:$K$137,'Dropdown-Content (Hidden)'!$B$87:$B$137)</f>
        <v xml:space="preserve">  </v>
      </c>
      <c r="C350" s="359"/>
      <c r="D350" s="359"/>
      <c r="E350" s="359"/>
      <c r="F350" s="359"/>
      <c r="G350" s="359"/>
      <c r="H350" s="359"/>
      <c r="I350" s="359"/>
      <c r="J350" s="359"/>
      <c r="K350" s="359"/>
      <c r="L350" s="359"/>
      <c r="M350" s="359"/>
      <c r="N350" s="359"/>
      <c r="O350" s="359"/>
      <c r="P350" s="359"/>
      <c r="Q350" s="359"/>
      <c r="R350" s="359"/>
      <c r="S350" s="359"/>
      <c r="T350" s="367"/>
      <c r="U350" s="367"/>
      <c r="V350" s="367"/>
      <c r="W350" s="367"/>
      <c r="X350" s="367"/>
      <c r="Y350" s="367"/>
      <c r="Z350" s="367"/>
      <c r="AA350" s="367"/>
      <c r="AB350" s="367"/>
      <c r="AC350" s="367"/>
      <c r="AD350" s="367"/>
      <c r="AE350" s="367"/>
      <c r="AF350" s="367"/>
      <c r="AG350" s="13"/>
      <c r="AH350" s="364"/>
      <c r="AI350" s="364"/>
      <c r="AJ350" s="364"/>
      <c r="AK350" s="364"/>
      <c r="AL350" s="364"/>
      <c r="AM350" s="364"/>
      <c r="AN350" s="364"/>
      <c r="AO350" s="364"/>
      <c r="AP350" s="364"/>
      <c r="AQ350" s="364"/>
      <c r="AR350" s="364"/>
      <c r="AS350" s="364"/>
      <c r="AT350" s="13"/>
      <c r="BK350" s="126"/>
      <c r="BL350" s="126"/>
      <c r="BM350" s="126"/>
      <c r="BN350" s="126"/>
      <c r="BO350" s="126"/>
      <c r="BP350" s="153"/>
      <c r="BQ350" s="126"/>
      <c r="BR350" s="126"/>
      <c r="BS350" s="126"/>
      <c r="BT350" s="126"/>
      <c r="BU350" s="126"/>
      <c r="BV350" s="126"/>
      <c r="BW350" s="126"/>
      <c r="BX350" s="126"/>
      <c r="BY350" s="126"/>
      <c r="BZ350" s="126"/>
      <c r="CA350" s="126"/>
      <c r="CB350" s="126"/>
      <c r="CC350" s="219">
        <f>LOOKUP(A350,'Dropdown-Content (Hidden)'!$K$87:$K$137,'Dropdown-Content (Hidden)'!$N$87:$N$137)</f>
        <v>0</v>
      </c>
      <c r="CD350" s="219">
        <f>LOOKUP(A350,'Dropdown-Content (Hidden)'!$K$87:$K$137,'Dropdown-Content (Hidden)'!$O$87:$O$137)</f>
        <v>0</v>
      </c>
    </row>
    <row r="351" spans="1:82" ht="25.5" customHeight="1" x14ac:dyDescent="0.25">
      <c r="A351" s="45">
        <v>8</v>
      </c>
      <c r="B351" s="359" t="str">
        <f>LOOKUP(A351,'Dropdown-Content (Hidden)'!$K$87:$K$137,'Dropdown-Content (Hidden)'!$B$87:$B$137)</f>
        <v xml:space="preserve">  </v>
      </c>
      <c r="C351" s="359"/>
      <c r="D351" s="359"/>
      <c r="E351" s="359"/>
      <c r="F351" s="359"/>
      <c r="G351" s="359"/>
      <c r="H351" s="359"/>
      <c r="I351" s="359"/>
      <c r="J351" s="359"/>
      <c r="K351" s="359"/>
      <c r="L351" s="359"/>
      <c r="M351" s="359"/>
      <c r="N351" s="359"/>
      <c r="O351" s="359"/>
      <c r="P351" s="359"/>
      <c r="Q351" s="359"/>
      <c r="R351" s="359"/>
      <c r="S351" s="359"/>
      <c r="T351" s="367"/>
      <c r="U351" s="367"/>
      <c r="V351" s="367"/>
      <c r="W351" s="367"/>
      <c r="X351" s="367"/>
      <c r="Y351" s="367"/>
      <c r="Z351" s="367"/>
      <c r="AA351" s="367"/>
      <c r="AB351" s="367"/>
      <c r="AC351" s="367"/>
      <c r="AD351" s="367"/>
      <c r="AE351" s="367"/>
      <c r="AF351" s="367"/>
      <c r="AG351" s="13"/>
      <c r="AH351" s="364"/>
      <c r="AI351" s="364"/>
      <c r="AJ351" s="364"/>
      <c r="AK351" s="364"/>
      <c r="AL351" s="364"/>
      <c r="AM351" s="364"/>
      <c r="AN351" s="364"/>
      <c r="AO351" s="364"/>
      <c r="AP351" s="364"/>
      <c r="AQ351" s="364"/>
      <c r="AR351" s="364"/>
      <c r="AS351" s="364"/>
      <c r="AT351" s="13"/>
      <c r="BK351" s="126"/>
      <c r="BL351" s="126"/>
      <c r="BM351" s="126"/>
      <c r="BN351" s="126"/>
      <c r="BO351" s="126"/>
      <c r="BP351" s="153"/>
      <c r="BQ351" s="126"/>
      <c r="BR351" s="126"/>
      <c r="BS351" s="126"/>
      <c r="BT351" s="126"/>
      <c r="BU351" s="126"/>
      <c r="BV351" s="126"/>
      <c r="BW351" s="126"/>
      <c r="BX351" s="126"/>
      <c r="BY351" s="126"/>
      <c r="BZ351" s="126"/>
      <c r="CA351" s="126"/>
      <c r="CB351" s="126"/>
      <c r="CC351" s="219">
        <f>LOOKUP(A351,'Dropdown-Content (Hidden)'!$K$87:$K$137,'Dropdown-Content (Hidden)'!$N$87:$N$137)</f>
        <v>0</v>
      </c>
      <c r="CD351" s="219">
        <f>LOOKUP(A351,'Dropdown-Content (Hidden)'!$K$87:$K$137,'Dropdown-Content (Hidden)'!$O$87:$O$137)</f>
        <v>0</v>
      </c>
    </row>
    <row r="352" spans="1:82" ht="25.5" customHeight="1" x14ac:dyDescent="0.25">
      <c r="A352" s="45">
        <v>9</v>
      </c>
      <c r="B352" s="359" t="str">
        <f>LOOKUP(A352,'Dropdown-Content (Hidden)'!$K$87:$K$137,'Dropdown-Content (Hidden)'!$B$87:$B$137)</f>
        <v xml:space="preserve">  </v>
      </c>
      <c r="C352" s="359"/>
      <c r="D352" s="359"/>
      <c r="E352" s="359"/>
      <c r="F352" s="359"/>
      <c r="G352" s="359"/>
      <c r="H352" s="359"/>
      <c r="I352" s="359"/>
      <c r="J352" s="359"/>
      <c r="K352" s="359"/>
      <c r="L352" s="359"/>
      <c r="M352" s="359"/>
      <c r="N352" s="359"/>
      <c r="O352" s="359"/>
      <c r="P352" s="359"/>
      <c r="Q352" s="359"/>
      <c r="R352" s="359"/>
      <c r="S352" s="359"/>
      <c r="T352" s="367"/>
      <c r="U352" s="367"/>
      <c r="V352" s="367"/>
      <c r="W352" s="367"/>
      <c r="X352" s="367"/>
      <c r="Y352" s="367"/>
      <c r="Z352" s="367"/>
      <c r="AA352" s="367"/>
      <c r="AB352" s="367"/>
      <c r="AC352" s="367"/>
      <c r="AD352" s="367"/>
      <c r="AE352" s="367"/>
      <c r="AF352" s="367"/>
      <c r="AG352" s="13"/>
      <c r="AH352" s="364"/>
      <c r="AI352" s="364"/>
      <c r="AJ352" s="364"/>
      <c r="AK352" s="364"/>
      <c r="AL352" s="364"/>
      <c r="AM352" s="364"/>
      <c r="AN352" s="364"/>
      <c r="AO352" s="364"/>
      <c r="AP352" s="364"/>
      <c r="AQ352" s="364"/>
      <c r="AR352" s="364"/>
      <c r="AS352" s="364"/>
      <c r="AT352" s="13"/>
      <c r="BK352" s="126"/>
      <c r="BL352" s="126"/>
      <c r="BM352" s="126"/>
      <c r="BN352" s="126"/>
      <c r="BO352" s="126"/>
      <c r="BP352" s="153"/>
      <c r="BQ352" s="126"/>
      <c r="BR352" s="126"/>
      <c r="BS352" s="126"/>
      <c r="BT352" s="126"/>
      <c r="BU352" s="126"/>
      <c r="BV352" s="126"/>
      <c r="BW352" s="126"/>
      <c r="BX352" s="126"/>
      <c r="BY352" s="126"/>
      <c r="BZ352" s="126"/>
      <c r="CA352" s="126"/>
      <c r="CB352" s="126"/>
      <c r="CC352" s="219">
        <f>LOOKUP(A352,'Dropdown-Content (Hidden)'!$K$87:$K$137,'Dropdown-Content (Hidden)'!$N$87:$N$137)</f>
        <v>0</v>
      </c>
      <c r="CD352" s="219">
        <f>LOOKUP(A352,'Dropdown-Content (Hidden)'!$K$87:$K$137,'Dropdown-Content (Hidden)'!$O$87:$O$137)</f>
        <v>0</v>
      </c>
    </row>
    <row r="353" spans="1:82" ht="25.5" customHeight="1" x14ac:dyDescent="0.25">
      <c r="A353" s="45">
        <v>10</v>
      </c>
      <c r="B353" s="359" t="str">
        <f>LOOKUP(A353,'Dropdown-Content (Hidden)'!$K$87:$K$137,'Dropdown-Content (Hidden)'!$B$87:$B$137)</f>
        <v xml:space="preserve">  </v>
      </c>
      <c r="C353" s="359"/>
      <c r="D353" s="359"/>
      <c r="E353" s="359"/>
      <c r="F353" s="359"/>
      <c r="G353" s="359"/>
      <c r="H353" s="359"/>
      <c r="I353" s="359"/>
      <c r="J353" s="359"/>
      <c r="K353" s="359"/>
      <c r="L353" s="359"/>
      <c r="M353" s="359"/>
      <c r="N353" s="359"/>
      <c r="O353" s="359"/>
      <c r="P353" s="359"/>
      <c r="Q353" s="359"/>
      <c r="R353" s="359"/>
      <c r="S353" s="359"/>
      <c r="T353" s="367"/>
      <c r="U353" s="367"/>
      <c r="V353" s="367"/>
      <c r="W353" s="367"/>
      <c r="X353" s="367"/>
      <c r="Y353" s="367"/>
      <c r="Z353" s="367"/>
      <c r="AA353" s="367"/>
      <c r="AB353" s="367"/>
      <c r="AC353" s="367"/>
      <c r="AD353" s="367"/>
      <c r="AE353" s="367"/>
      <c r="AF353" s="367"/>
      <c r="AG353" s="13"/>
      <c r="AH353" s="364"/>
      <c r="AI353" s="364"/>
      <c r="AJ353" s="364"/>
      <c r="AK353" s="364"/>
      <c r="AL353" s="364"/>
      <c r="AM353" s="364"/>
      <c r="AN353" s="364"/>
      <c r="AO353" s="364"/>
      <c r="AP353" s="364"/>
      <c r="AQ353" s="364"/>
      <c r="AR353" s="364"/>
      <c r="AS353" s="364"/>
      <c r="AT353" s="13"/>
      <c r="BK353" s="126"/>
      <c r="BL353" s="126"/>
      <c r="BM353" s="126"/>
      <c r="BN353" s="126"/>
      <c r="BO353" s="126"/>
      <c r="BP353" s="153"/>
      <c r="BQ353" s="126"/>
      <c r="BR353" s="126"/>
      <c r="BS353" s="126"/>
      <c r="BT353" s="126"/>
      <c r="BU353" s="126"/>
      <c r="BV353" s="126"/>
      <c r="BW353" s="126"/>
      <c r="BX353" s="126"/>
      <c r="BY353" s="126"/>
      <c r="BZ353" s="126"/>
      <c r="CA353" s="126"/>
      <c r="CB353" s="126"/>
      <c r="CC353" s="219">
        <f>LOOKUP(A353,'Dropdown-Content (Hidden)'!$K$87:$K$137,'Dropdown-Content (Hidden)'!$N$87:$N$137)</f>
        <v>0</v>
      </c>
      <c r="CD353" s="219">
        <f>LOOKUP(A353,'Dropdown-Content (Hidden)'!$K$87:$K$137,'Dropdown-Content (Hidden)'!$O$87:$O$137)</f>
        <v>0</v>
      </c>
    </row>
    <row r="354" spans="1:82" ht="25.5" customHeight="1" x14ac:dyDescent="0.25">
      <c r="A354" s="45">
        <v>11</v>
      </c>
      <c r="B354" s="359" t="str">
        <f>LOOKUP(A354,'Dropdown-Content (Hidden)'!$K$87:$K$137,'Dropdown-Content (Hidden)'!$B$87:$B$137)</f>
        <v xml:space="preserve">  </v>
      </c>
      <c r="C354" s="359"/>
      <c r="D354" s="359"/>
      <c r="E354" s="359"/>
      <c r="F354" s="359"/>
      <c r="G354" s="359"/>
      <c r="H354" s="359"/>
      <c r="I354" s="359"/>
      <c r="J354" s="359"/>
      <c r="K354" s="359"/>
      <c r="L354" s="359"/>
      <c r="M354" s="359"/>
      <c r="N354" s="359"/>
      <c r="O354" s="359"/>
      <c r="P354" s="359"/>
      <c r="Q354" s="359"/>
      <c r="R354" s="359"/>
      <c r="S354" s="359"/>
      <c r="T354" s="367"/>
      <c r="U354" s="367"/>
      <c r="V354" s="367"/>
      <c r="W354" s="367"/>
      <c r="X354" s="367"/>
      <c r="Y354" s="367"/>
      <c r="Z354" s="367"/>
      <c r="AA354" s="367"/>
      <c r="AB354" s="367"/>
      <c r="AC354" s="367"/>
      <c r="AD354" s="367"/>
      <c r="AE354" s="367"/>
      <c r="AF354" s="367"/>
      <c r="AG354" s="13"/>
      <c r="AH354" s="364"/>
      <c r="AI354" s="364"/>
      <c r="AJ354" s="364"/>
      <c r="AK354" s="364"/>
      <c r="AL354" s="364"/>
      <c r="AM354" s="364"/>
      <c r="AN354" s="364"/>
      <c r="AO354" s="364"/>
      <c r="AP354" s="364"/>
      <c r="AQ354" s="364"/>
      <c r="AR354" s="364"/>
      <c r="AS354" s="364"/>
      <c r="AT354" s="13"/>
      <c r="BK354" s="126"/>
      <c r="BL354" s="126"/>
      <c r="BM354" s="126"/>
      <c r="BN354" s="126"/>
      <c r="BO354" s="126"/>
      <c r="BP354" s="153"/>
      <c r="BQ354" s="126"/>
      <c r="BR354" s="126"/>
      <c r="BS354" s="126"/>
      <c r="BT354" s="126"/>
      <c r="BU354" s="126"/>
      <c r="BV354" s="126"/>
      <c r="BW354" s="126"/>
      <c r="BX354" s="126"/>
      <c r="BY354" s="126"/>
      <c r="BZ354" s="126"/>
      <c r="CA354" s="126"/>
      <c r="CB354" s="126"/>
      <c r="CC354" s="219">
        <f>LOOKUP(A354,'Dropdown-Content (Hidden)'!$K$87:$K$137,'Dropdown-Content (Hidden)'!$N$87:$N$137)</f>
        <v>0</v>
      </c>
      <c r="CD354" s="219">
        <f>LOOKUP(A354,'Dropdown-Content (Hidden)'!$K$87:$K$137,'Dropdown-Content (Hidden)'!$O$87:$O$137)</f>
        <v>0</v>
      </c>
    </row>
    <row r="355" spans="1:82" ht="25.5" customHeight="1" x14ac:dyDescent="0.25">
      <c r="A355" s="45">
        <v>12</v>
      </c>
      <c r="B355" s="359" t="str">
        <f>LOOKUP(A355,'Dropdown-Content (Hidden)'!$K$87:$K$137,'Dropdown-Content (Hidden)'!$B$87:$B$137)</f>
        <v xml:space="preserve">  </v>
      </c>
      <c r="C355" s="359"/>
      <c r="D355" s="359"/>
      <c r="E355" s="359"/>
      <c r="F355" s="359"/>
      <c r="G355" s="359"/>
      <c r="H355" s="359"/>
      <c r="I355" s="359"/>
      <c r="J355" s="359"/>
      <c r="K355" s="359"/>
      <c r="L355" s="359"/>
      <c r="M355" s="359"/>
      <c r="N355" s="359"/>
      <c r="O355" s="359"/>
      <c r="P355" s="359"/>
      <c r="Q355" s="359"/>
      <c r="R355" s="359"/>
      <c r="S355" s="359"/>
      <c r="T355" s="367"/>
      <c r="U355" s="367"/>
      <c r="V355" s="367"/>
      <c r="W355" s="367"/>
      <c r="X355" s="367"/>
      <c r="Y355" s="367"/>
      <c r="Z355" s="367"/>
      <c r="AA355" s="367"/>
      <c r="AB355" s="367"/>
      <c r="AC355" s="367"/>
      <c r="AD355" s="367"/>
      <c r="AE355" s="367"/>
      <c r="AF355" s="367"/>
      <c r="AG355" s="13"/>
      <c r="AH355" s="364"/>
      <c r="AI355" s="364"/>
      <c r="AJ355" s="364"/>
      <c r="AK355" s="364"/>
      <c r="AL355" s="364"/>
      <c r="AM355" s="364"/>
      <c r="AN355" s="364"/>
      <c r="AO355" s="364"/>
      <c r="AP355" s="364"/>
      <c r="AQ355" s="364"/>
      <c r="AR355" s="364"/>
      <c r="AS355" s="364"/>
      <c r="AT355" s="13"/>
      <c r="BK355" s="126"/>
      <c r="BL355" s="126"/>
      <c r="BM355" s="126"/>
      <c r="BN355" s="126"/>
      <c r="BO355" s="126"/>
      <c r="BP355" s="153"/>
      <c r="BQ355" s="126"/>
      <c r="BR355" s="126"/>
      <c r="BS355" s="126"/>
      <c r="BT355" s="126"/>
      <c r="BU355" s="126"/>
      <c r="BV355" s="126"/>
      <c r="BW355" s="126"/>
      <c r="BX355" s="126"/>
      <c r="BY355" s="126"/>
      <c r="BZ355" s="126"/>
      <c r="CA355" s="126"/>
      <c r="CB355" s="126"/>
      <c r="CC355" s="219">
        <f>LOOKUP(A355,'Dropdown-Content (Hidden)'!$K$87:$K$137,'Dropdown-Content (Hidden)'!$N$87:$N$137)</f>
        <v>0</v>
      </c>
      <c r="CD355" s="219">
        <f>LOOKUP(A355,'Dropdown-Content (Hidden)'!$K$87:$K$137,'Dropdown-Content (Hidden)'!$O$87:$O$137)</f>
        <v>0</v>
      </c>
    </row>
    <row r="356" spans="1:82" ht="25.5" customHeight="1" x14ac:dyDescent="0.25">
      <c r="A356" s="45">
        <v>13</v>
      </c>
      <c r="B356" s="359" t="str">
        <f>LOOKUP(A356,'Dropdown-Content (Hidden)'!$K$87:$K$137,'Dropdown-Content (Hidden)'!$B$87:$B$137)</f>
        <v xml:space="preserve">  </v>
      </c>
      <c r="C356" s="359"/>
      <c r="D356" s="359"/>
      <c r="E356" s="359"/>
      <c r="F356" s="359"/>
      <c r="G356" s="359"/>
      <c r="H356" s="359"/>
      <c r="I356" s="359"/>
      <c r="J356" s="359"/>
      <c r="K356" s="359"/>
      <c r="L356" s="359"/>
      <c r="M356" s="359"/>
      <c r="N356" s="359"/>
      <c r="O356" s="359"/>
      <c r="P356" s="359"/>
      <c r="Q356" s="359"/>
      <c r="R356" s="359"/>
      <c r="S356" s="359"/>
      <c r="T356" s="367"/>
      <c r="U356" s="367"/>
      <c r="V356" s="367"/>
      <c r="W356" s="367"/>
      <c r="X356" s="367"/>
      <c r="Y356" s="367"/>
      <c r="Z356" s="367"/>
      <c r="AA356" s="367"/>
      <c r="AB356" s="367"/>
      <c r="AC356" s="367"/>
      <c r="AD356" s="367"/>
      <c r="AE356" s="367"/>
      <c r="AF356" s="367"/>
      <c r="AG356" s="13"/>
      <c r="AH356" s="364"/>
      <c r="AI356" s="364"/>
      <c r="AJ356" s="364"/>
      <c r="AK356" s="364"/>
      <c r="AL356" s="364"/>
      <c r="AM356" s="364"/>
      <c r="AN356" s="364"/>
      <c r="AO356" s="364"/>
      <c r="AP356" s="364"/>
      <c r="AQ356" s="364"/>
      <c r="AR356" s="364"/>
      <c r="AS356" s="364"/>
      <c r="AT356" s="13"/>
      <c r="BK356" s="126"/>
      <c r="BL356" s="126"/>
      <c r="BM356" s="126"/>
      <c r="BN356" s="126"/>
      <c r="BO356" s="126"/>
      <c r="BP356" s="153"/>
      <c r="BQ356" s="126"/>
      <c r="BR356" s="126"/>
      <c r="BS356" s="126"/>
      <c r="BT356" s="126"/>
      <c r="BU356" s="126"/>
      <c r="BV356" s="126"/>
      <c r="BW356" s="126"/>
      <c r="BX356" s="126"/>
      <c r="BY356" s="126"/>
      <c r="BZ356" s="126"/>
      <c r="CA356" s="126"/>
      <c r="CB356" s="126"/>
      <c r="CC356" s="219">
        <f>LOOKUP(A356,'Dropdown-Content (Hidden)'!$K$87:$K$137,'Dropdown-Content (Hidden)'!$N$87:$N$137)</f>
        <v>0</v>
      </c>
      <c r="CD356" s="219">
        <f>LOOKUP(A356,'Dropdown-Content (Hidden)'!$K$87:$K$137,'Dropdown-Content (Hidden)'!$O$87:$O$137)</f>
        <v>0</v>
      </c>
    </row>
    <row r="357" spans="1:82" ht="25.5" customHeight="1" x14ac:dyDescent="0.25">
      <c r="A357" s="45">
        <v>14</v>
      </c>
      <c r="B357" s="359" t="str">
        <f>LOOKUP(A357,'Dropdown-Content (Hidden)'!$K$87:$K$137,'Dropdown-Content (Hidden)'!$B$87:$B$137)</f>
        <v xml:space="preserve">  </v>
      </c>
      <c r="C357" s="359"/>
      <c r="D357" s="359"/>
      <c r="E357" s="359"/>
      <c r="F357" s="359"/>
      <c r="G357" s="359"/>
      <c r="H357" s="359"/>
      <c r="I357" s="359"/>
      <c r="J357" s="359"/>
      <c r="K357" s="359"/>
      <c r="L357" s="359"/>
      <c r="M357" s="359"/>
      <c r="N357" s="359"/>
      <c r="O357" s="359"/>
      <c r="P357" s="359"/>
      <c r="Q357" s="359"/>
      <c r="R357" s="359"/>
      <c r="S357" s="359"/>
      <c r="T357" s="367"/>
      <c r="U357" s="367"/>
      <c r="V357" s="367"/>
      <c r="W357" s="367"/>
      <c r="X357" s="367"/>
      <c r="Y357" s="367"/>
      <c r="Z357" s="367"/>
      <c r="AA357" s="367"/>
      <c r="AB357" s="367"/>
      <c r="AC357" s="367"/>
      <c r="AD357" s="367"/>
      <c r="AE357" s="367"/>
      <c r="AF357" s="367"/>
      <c r="AG357" s="13"/>
      <c r="AH357" s="364"/>
      <c r="AI357" s="364"/>
      <c r="AJ357" s="364"/>
      <c r="AK357" s="364"/>
      <c r="AL357" s="364"/>
      <c r="AM357" s="364"/>
      <c r="AN357" s="364"/>
      <c r="AO357" s="364"/>
      <c r="AP357" s="364"/>
      <c r="AQ357" s="364"/>
      <c r="AR357" s="364"/>
      <c r="AS357" s="364"/>
      <c r="AT357" s="13"/>
      <c r="BK357" s="126"/>
      <c r="BL357" s="126"/>
      <c r="BM357" s="126"/>
      <c r="BN357" s="126"/>
      <c r="BO357" s="126"/>
      <c r="BP357" s="153"/>
      <c r="BQ357" s="126"/>
      <c r="BR357" s="126"/>
      <c r="BS357" s="126"/>
      <c r="BT357" s="126"/>
      <c r="BU357" s="126"/>
      <c r="BV357" s="126"/>
      <c r="BW357" s="126"/>
      <c r="BX357" s="126"/>
      <c r="BY357" s="126"/>
      <c r="BZ357" s="126"/>
      <c r="CA357" s="126"/>
      <c r="CB357" s="126"/>
      <c r="CC357" s="219">
        <f>LOOKUP(A357,'Dropdown-Content (Hidden)'!$K$87:$K$137,'Dropdown-Content (Hidden)'!$N$87:$N$137)</f>
        <v>0</v>
      </c>
      <c r="CD357" s="219">
        <f>LOOKUP(A357,'Dropdown-Content (Hidden)'!$K$87:$K$137,'Dropdown-Content (Hidden)'!$O$87:$O$137)</f>
        <v>0</v>
      </c>
    </row>
    <row r="358" spans="1:82" ht="25.5" customHeight="1" x14ac:dyDescent="0.25">
      <c r="A358" s="45">
        <v>15</v>
      </c>
      <c r="B358" s="359" t="str">
        <f>LOOKUP(A358,'Dropdown-Content (Hidden)'!$K$87:$K$137,'Dropdown-Content (Hidden)'!$B$87:$B$137)</f>
        <v xml:space="preserve">  </v>
      </c>
      <c r="C358" s="359"/>
      <c r="D358" s="359"/>
      <c r="E358" s="359"/>
      <c r="F358" s="359"/>
      <c r="G358" s="359"/>
      <c r="H358" s="359"/>
      <c r="I358" s="359"/>
      <c r="J358" s="359"/>
      <c r="K358" s="359"/>
      <c r="L358" s="359"/>
      <c r="M358" s="359"/>
      <c r="N358" s="359"/>
      <c r="O358" s="359"/>
      <c r="P358" s="359"/>
      <c r="Q358" s="359"/>
      <c r="R358" s="359"/>
      <c r="S358" s="359"/>
      <c r="T358" s="367"/>
      <c r="U358" s="367"/>
      <c r="V358" s="367"/>
      <c r="W358" s="367"/>
      <c r="X358" s="367"/>
      <c r="Y358" s="367"/>
      <c r="Z358" s="367"/>
      <c r="AA358" s="367"/>
      <c r="AB358" s="367"/>
      <c r="AC358" s="367"/>
      <c r="AD358" s="367"/>
      <c r="AE358" s="367"/>
      <c r="AF358" s="367"/>
      <c r="AG358" s="13"/>
      <c r="AH358" s="364"/>
      <c r="AI358" s="364"/>
      <c r="AJ358" s="364"/>
      <c r="AK358" s="364"/>
      <c r="AL358" s="364"/>
      <c r="AM358" s="364"/>
      <c r="AN358" s="364"/>
      <c r="AO358" s="364"/>
      <c r="AP358" s="364"/>
      <c r="AQ358" s="364"/>
      <c r="AR358" s="364"/>
      <c r="AS358" s="364"/>
      <c r="AT358" s="13"/>
      <c r="BK358" s="126"/>
      <c r="BL358" s="126"/>
      <c r="BM358" s="126"/>
      <c r="BN358" s="126"/>
      <c r="BO358" s="126"/>
      <c r="BP358" s="153"/>
      <c r="BQ358" s="126"/>
      <c r="BR358" s="126"/>
      <c r="BS358" s="126"/>
      <c r="BT358" s="126"/>
      <c r="BU358" s="126"/>
      <c r="BV358" s="126"/>
      <c r="BW358" s="126"/>
      <c r="BX358" s="126"/>
      <c r="BY358" s="126"/>
      <c r="BZ358" s="126"/>
      <c r="CA358" s="126"/>
      <c r="CB358" s="126"/>
      <c r="CC358" s="219">
        <f>LOOKUP(A358,'Dropdown-Content (Hidden)'!$K$87:$K$137,'Dropdown-Content (Hidden)'!$N$87:$N$137)</f>
        <v>0</v>
      </c>
      <c r="CD358" s="219">
        <f>LOOKUP(A358,'Dropdown-Content (Hidden)'!$K$87:$K$137,'Dropdown-Content (Hidden)'!$O$87:$O$137)</f>
        <v>0</v>
      </c>
    </row>
    <row r="359" spans="1:82" ht="25.5" customHeight="1" x14ac:dyDescent="0.25">
      <c r="A359" s="45">
        <v>16</v>
      </c>
      <c r="B359" s="359" t="str">
        <f>LOOKUP(A359,'Dropdown-Content (Hidden)'!$K$87:$K$137,'Dropdown-Content (Hidden)'!$B$87:$B$137)</f>
        <v xml:space="preserve">  </v>
      </c>
      <c r="C359" s="359"/>
      <c r="D359" s="359"/>
      <c r="E359" s="359"/>
      <c r="F359" s="359"/>
      <c r="G359" s="359"/>
      <c r="H359" s="359"/>
      <c r="I359" s="359"/>
      <c r="J359" s="359"/>
      <c r="K359" s="359"/>
      <c r="L359" s="359"/>
      <c r="M359" s="359"/>
      <c r="N359" s="359"/>
      <c r="O359" s="359"/>
      <c r="P359" s="359"/>
      <c r="Q359" s="359"/>
      <c r="R359" s="359"/>
      <c r="S359" s="359"/>
      <c r="T359" s="367"/>
      <c r="U359" s="367"/>
      <c r="V359" s="367"/>
      <c r="W359" s="367"/>
      <c r="X359" s="367"/>
      <c r="Y359" s="367"/>
      <c r="Z359" s="367"/>
      <c r="AA359" s="367"/>
      <c r="AB359" s="367"/>
      <c r="AC359" s="367"/>
      <c r="AD359" s="367"/>
      <c r="AE359" s="367"/>
      <c r="AF359" s="367"/>
      <c r="AG359" s="13"/>
      <c r="AH359" s="364"/>
      <c r="AI359" s="364"/>
      <c r="AJ359" s="364"/>
      <c r="AK359" s="364"/>
      <c r="AL359" s="364"/>
      <c r="AM359" s="364"/>
      <c r="AN359" s="364"/>
      <c r="AO359" s="364"/>
      <c r="AP359" s="364"/>
      <c r="AQ359" s="364"/>
      <c r="AR359" s="364"/>
      <c r="AS359" s="364"/>
      <c r="AT359" s="13"/>
      <c r="BK359" s="126"/>
      <c r="BL359" s="126"/>
      <c r="BM359" s="126"/>
      <c r="BN359" s="126"/>
      <c r="BO359" s="126"/>
      <c r="BP359" s="153"/>
      <c r="BQ359" s="126"/>
      <c r="BR359" s="126"/>
      <c r="BS359" s="126"/>
      <c r="BT359" s="126"/>
      <c r="BU359" s="126"/>
      <c r="BV359" s="126"/>
      <c r="BW359" s="126"/>
      <c r="BX359" s="126"/>
      <c r="BY359" s="126"/>
      <c r="BZ359" s="126"/>
      <c r="CA359" s="126"/>
      <c r="CB359" s="126"/>
      <c r="CC359" s="219">
        <f>LOOKUP(A359,'Dropdown-Content (Hidden)'!$K$87:$K$137,'Dropdown-Content (Hidden)'!$N$87:$N$137)</f>
        <v>0</v>
      </c>
      <c r="CD359" s="219">
        <f>LOOKUP(A359,'Dropdown-Content (Hidden)'!$K$87:$K$137,'Dropdown-Content (Hidden)'!$O$87:$O$137)</f>
        <v>0</v>
      </c>
    </row>
    <row r="360" spans="1:82" ht="25.5" customHeight="1" x14ac:dyDescent="0.25">
      <c r="A360" s="45">
        <v>17</v>
      </c>
      <c r="B360" s="359" t="str">
        <f>LOOKUP(A360,'Dropdown-Content (Hidden)'!$K$87:$K$137,'Dropdown-Content (Hidden)'!$B$87:$B$137)</f>
        <v xml:space="preserve">  </v>
      </c>
      <c r="C360" s="359"/>
      <c r="D360" s="359"/>
      <c r="E360" s="359"/>
      <c r="F360" s="359"/>
      <c r="G360" s="359"/>
      <c r="H360" s="359"/>
      <c r="I360" s="359"/>
      <c r="J360" s="359"/>
      <c r="K360" s="359"/>
      <c r="L360" s="359"/>
      <c r="M360" s="359"/>
      <c r="N360" s="359"/>
      <c r="O360" s="359"/>
      <c r="P360" s="359"/>
      <c r="Q360" s="359"/>
      <c r="R360" s="359"/>
      <c r="S360" s="359"/>
      <c r="T360" s="367"/>
      <c r="U360" s="367"/>
      <c r="V360" s="367"/>
      <c r="W360" s="367"/>
      <c r="X360" s="367"/>
      <c r="Y360" s="367"/>
      <c r="Z360" s="367"/>
      <c r="AA360" s="367"/>
      <c r="AB360" s="367"/>
      <c r="AC360" s="367"/>
      <c r="AD360" s="367"/>
      <c r="AE360" s="367"/>
      <c r="AF360" s="367"/>
      <c r="AG360" s="13"/>
      <c r="AH360" s="364"/>
      <c r="AI360" s="364"/>
      <c r="AJ360" s="364"/>
      <c r="AK360" s="364"/>
      <c r="AL360" s="364"/>
      <c r="AM360" s="364"/>
      <c r="AN360" s="364"/>
      <c r="AO360" s="364"/>
      <c r="AP360" s="364"/>
      <c r="AQ360" s="364"/>
      <c r="AR360" s="364"/>
      <c r="AS360" s="364"/>
      <c r="AT360" s="13"/>
      <c r="BK360" s="126"/>
      <c r="BL360" s="126"/>
      <c r="BM360" s="126"/>
      <c r="BN360" s="126"/>
      <c r="BO360" s="126"/>
      <c r="BP360" s="153"/>
      <c r="BQ360" s="126"/>
      <c r="BR360" s="126"/>
      <c r="BS360" s="126"/>
      <c r="BT360" s="126"/>
      <c r="BU360" s="126"/>
      <c r="BV360" s="126"/>
      <c r="BW360" s="126"/>
      <c r="BX360" s="126"/>
      <c r="BY360" s="126"/>
      <c r="BZ360" s="126"/>
      <c r="CA360" s="126"/>
      <c r="CB360" s="126"/>
      <c r="CC360" s="219">
        <f>LOOKUP(A360,'Dropdown-Content (Hidden)'!$K$87:$K$137,'Dropdown-Content (Hidden)'!$N$87:$N$137)</f>
        <v>0</v>
      </c>
      <c r="CD360" s="219">
        <f>LOOKUP(A360,'Dropdown-Content (Hidden)'!$K$87:$K$137,'Dropdown-Content (Hidden)'!$O$87:$O$137)</f>
        <v>0</v>
      </c>
    </row>
    <row r="361" spans="1:82" ht="25.5" customHeight="1" x14ac:dyDescent="0.25">
      <c r="A361" s="45">
        <v>18</v>
      </c>
      <c r="B361" s="359" t="str">
        <f>LOOKUP(A361,'Dropdown-Content (Hidden)'!$K$87:$K$137,'Dropdown-Content (Hidden)'!$B$87:$B$137)</f>
        <v xml:space="preserve">  </v>
      </c>
      <c r="C361" s="359"/>
      <c r="D361" s="359"/>
      <c r="E361" s="359"/>
      <c r="F361" s="359"/>
      <c r="G361" s="359"/>
      <c r="H361" s="359"/>
      <c r="I361" s="359"/>
      <c r="J361" s="359"/>
      <c r="K361" s="359"/>
      <c r="L361" s="359"/>
      <c r="M361" s="359"/>
      <c r="N361" s="359"/>
      <c r="O361" s="359"/>
      <c r="P361" s="359"/>
      <c r="Q361" s="359"/>
      <c r="R361" s="359"/>
      <c r="S361" s="359"/>
      <c r="T361" s="367"/>
      <c r="U361" s="367"/>
      <c r="V361" s="367"/>
      <c r="W361" s="367"/>
      <c r="X361" s="367"/>
      <c r="Y361" s="367"/>
      <c r="Z361" s="367"/>
      <c r="AA361" s="367"/>
      <c r="AB361" s="367"/>
      <c r="AC361" s="367"/>
      <c r="AD361" s="367"/>
      <c r="AE361" s="367"/>
      <c r="AF361" s="367"/>
      <c r="AG361" s="13"/>
      <c r="AH361" s="364"/>
      <c r="AI361" s="364"/>
      <c r="AJ361" s="364"/>
      <c r="AK361" s="364"/>
      <c r="AL361" s="364"/>
      <c r="AM361" s="364"/>
      <c r="AN361" s="364"/>
      <c r="AO361" s="364"/>
      <c r="AP361" s="364"/>
      <c r="AQ361" s="364"/>
      <c r="AR361" s="364"/>
      <c r="AS361" s="364"/>
      <c r="AT361" s="13"/>
      <c r="BK361" s="126"/>
      <c r="BL361" s="126"/>
      <c r="BM361" s="126"/>
      <c r="BN361" s="126"/>
      <c r="BO361" s="126"/>
      <c r="BP361" s="153"/>
      <c r="BQ361" s="126"/>
      <c r="BR361" s="126"/>
      <c r="BS361" s="126"/>
      <c r="BT361" s="126"/>
      <c r="BU361" s="126"/>
      <c r="BV361" s="126"/>
      <c r="BW361" s="126"/>
      <c r="BX361" s="126"/>
      <c r="BY361" s="126"/>
      <c r="BZ361" s="126"/>
      <c r="CA361" s="126"/>
      <c r="CB361" s="126"/>
      <c r="CC361" s="219">
        <f>LOOKUP(A361,'Dropdown-Content (Hidden)'!$K$87:$K$137,'Dropdown-Content (Hidden)'!$N$87:$N$137)</f>
        <v>0</v>
      </c>
      <c r="CD361" s="219">
        <f>LOOKUP(A361,'Dropdown-Content (Hidden)'!$K$87:$K$137,'Dropdown-Content (Hidden)'!$O$87:$O$137)</f>
        <v>0</v>
      </c>
    </row>
    <row r="362" spans="1:82" ht="25.5" customHeight="1" x14ac:dyDescent="0.25">
      <c r="A362" s="45">
        <v>19</v>
      </c>
      <c r="B362" s="359" t="str">
        <f>LOOKUP(A362,'Dropdown-Content (Hidden)'!$K$87:$K$137,'Dropdown-Content (Hidden)'!$B$87:$B$137)</f>
        <v xml:space="preserve">  </v>
      </c>
      <c r="C362" s="359"/>
      <c r="D362" s="359"/>
      <c r="E362" s="359"/>
      <c r="F362" s="359"/>
      <c r="G362" s="359"/>
      <c r="H362" s="359"/>
      <c r="I362" s="359"/>
      <c r="J362" s="359"/>
      <c r="K362" s="359"/>
      <c r="L362" s="359"/>
      <c r="M362" s="359"/>
      <c r="N362" s="359"/>
      <c r="O362" s="359"/>
      <c r="P362" s="359"/>
      <c r="Q362" s="359"/>
      <c r="R362" s="359"/>
      <c r="S362" s="359"/>
      <c r="T362" s="367"/>
      <c r="U362" s="367"/>
      <c r="V362" s="367"/>
      <c r="W362" s="367"/>
      <c r="X362" s="367"/>
      <c r="Y362" s="367"/>
      <c r="Z362" s="367"/>
      <c r="AA362" s="367"/>
      <c r="AB362" s="367"/>
      <c r="AC362" s="367"/>
      <c r="AD362" s="367"/>
      <c r="AE362" s="367"/>
      <c r="AF362" s="367"/>
      <c r="AG362" s="13"/>
      <c r="AH362" s="364"/>
      <c r="AI362" s="364"/>
      <c r="AJ362" s="364"/>
      <c r="AK362" s="364"/>
      <c r="AL362" s="364"/>
      <c r="AM362" s="364"/>
      <c r="AN362" s="364"/>
      <c r="AO362" s="364"/>
      <c r="AP362" s="364"/>
      <c r="AQ362" s="364"/>
      <c r="AR362" s="364"/>
      <c r="AS362" s="364"/>
      <c r="AT362" s="13"/>
      <c r="BK362" s="126"/>
      <c r="BL362" s="126"/>
      <c r="BM362" s="126"/>
      <c r="BN362" s="126"/>
      <c r="BO362" s="126"/>
      <c r="BP362" s="153"/>
      <c r="BQ362" s="126"/>
      <c r="BR362" s="126"/>
      <c r="BS362" s="126"/>
      <c r="BT362" s="126"/>
      <c r="BU362" s="126"/>
      <c r="BV362" s="126"/>
      <c r="BW362" s="126"/>
      <c r="BX362" s="126"/>
      <c r="BY362" s="126"/>
      <c r="BZ362" s="126"/>
      <c r="CA362" s="126"/>
      <c r="CB362" s="126"/>
      <c r="CC362" s="219">
        <f>LOOKUP(A362,'Dropdown-Content (Hidden)'!$K$87:$K$137,'Dropdown-Content (Hidden)'!$N$87:$N$137)</f>
        <v>0</v>
      </c>
      <c r="CD362" s="219">
        <f>LOOKUP(A362,'Dropdown-Content (Hidden)'!$K$87:$K$137,'Dropdown-Content (Hidden)'!$O$87:$O$137)</f>
        <v>0</v>
      </c>
    </row>
    <row r="363" spans="1:82" ht="25.5" customHeight="1" x14ac:dyDescent="0.25">
      <c r="A363" s="45">
        <v>20</v>
      </c>
      <c r="B363" s="359" t="str">
        <f>LOOKUP(A363,'Dropdown-Content (Hidden)'!$K$87:$K$137,'Dropdown-Content (Hidden)'!$B$87:$B$137)</f>
        <v xml:space="preserve">  </v>
      </c>
      <c r="C363" s="359"/>
      <c r="D363" s="359"/>
      <c r="E363" s="359"/>
      <c r="F363" s="359"/>
      <c r="G363" s="359"/>
      <c r="H363" s="359"/>
      <c r="I363" s="359"/>
      <c r="J363" s="359"/>
      <c r="K363" s="359"/>
      <c r="L363" s="359"/>
      <c r="M363" s="359"/>
      <c r="N363" s="359"/>
      <c r="O363" s="359"/>
      <c r="P363" s="359"/>
      <c r="Q363" s="359"/>
      <c r="R363" s="359"/>
      <c r="S363" s="359"/>
      <c r="T363" s="367"/>
      <c r="U363" s="367"/>
      <c r="V363" s="367"/>
      <c r="W363" s="367"/>
      <c r="X363" s="367"/>
      <c r="Y363" s="367"/>
      <c r="Z363" s="367"/>
      <c r="AA363" s="367"/>
      <c r="AB363" s="367"/>
      <c r="AC363" s="367"/>
      <c r="AD363" s="367"/>
      <c r="AE363" s="367"/>
      <c r="AF363" s="367"/>
      <c r="AG363" s="13"/>
      <c r="AH363" s="364"/>
      <c r="AI363" s="364"/>
      <c r="AJ363" s="364"/>
      <c r="AK363" s="364"/>
      <c r="AL363" s="364"/>
      <c r="AM363" s="364"/>
      <c r="AN363" s="364"/>
      <c r="AO363" s="364"/>
      <c r="AP363" s="364"/>
      <c r="AQ363" s="364"/>
      <c r="AR363" s="364"/>
      <c r="AS363" s="364"/>
      <c r="AT363" s="13"/>
      <c r="BK363" s="126"/>
      <c r="BL363" s="126"/>
      <c r="BM363" s="126"/>
      <c r="BN363" s="126"/>
      <c r="BO363" s="126"/>
      <c r="BP363" s="153"/>
      <c r="BQ363" s="126"/>
      <c r="BR363" s="126"/>
      <c r="BS363" s="126"/>
      <c r="BT363" s="126"/>
      <c r="BU363" s="126"/>
      <c r="BV363" s="126"/>
      <c r="BW363" s="126"/>
      <c r="BX363" s="126"/>
      <c r="BY363" s="126"/>
      <c r="BZ363" s="126"/>
      <c r="CA363" s="126"/>
      <c r="CB363" s="126"/>
      <c r="CC363" s="219">
        <f>LOOKUP(A363,'Dropdown-Content (Hidden)'!$K$87:$K$137,'Dropdown-Content (Hidden)'!$N$87:$N$137)</f>
        <v>0</v>
      </c>
      <c r="CD363" s="219">
        <f>LOOKUP(A363,'Dropdown-Content (Hidden)'!$K$87:$K$137,'Dropdown-Content (Hidden)'!$O$87:$O$137)</f>
        <v>0</v>
      </c>
    </row>
    <row r="364" spans="1:82" ht="25.5" customHeight="1" x14ac:dyDescent="0.25">
      <c r="A364" s="45">
        <v>21</v>
      </c>
      <c r="B364" s="359" t="str">
        <f>LOOKUP(A364,'Dropdown-Content (Hidden)'!$K$87:$K$137,'Dropdown-Content (Hidden)'!$B$87:$B$137)</f>
        <v xml:space="preserve">  </v>
      </c>
      <c r="C364" s="359"/>
      <c r="D364" s="359"/>
      <c r="E364" s="359"/>
      <c r="F364" s="359"/>
      <c r="G364" s="359"/>
      <c r="H364" s="359"/>
      <c r="I364" s="359"/>
      <c r="J364" s="359"/>
      <c r="K364" s="359"/>
      <c r="L364" s="359"/>
      <c r="M364" s="359"/>
      <c r="N364" s="359"/>
      <c r="O364" s="359"/>
      <c r="P364" s="359"/>
      <c r="Q364" s="359"/>
      <c r="R364" s="359"/>
      <c r="S364" s="359"/>
      <c r="T364" s="367"/>
      <c r="U364" s="367"/>
      <c r="V364" s="367"/>
      <c r="W364" s="367"/>
      <c r="X364" s="367"/>
      <c r="Y364" s="367"/>
      <c r="Z364" s="367"/>
      <c r="AA364" s="367"/>
      <c r="AB364" s="367"/>
      <c r="AC364" s="367"/>
      <c r="AD364" s="367"/>
      <c r="AE364" s="367"/>
      <c r="AF364" s="367"/>
      <c r="AG364" s="13"/>
      <c r="AH364" s="364"/>
      <c r="AI364" s="364"/>
      <c r="AJ364" s="364"/>
      <c r="AK364" s="364"/>
      <c r="AL364" s="364"/>
      <c r="AM364" s="364"/>
      <c r="AN364" s="364"/>
      <c r="AO364" s="364"/>
      <c r="AP364" s="364"/>
      <c r="AQ364" s="364"/>
      <c r="AR364" s="364"/>
      <c r="AS364" s="364"/>
      <c r="AT364" s="13"/>
      <c r="BK364" s="126"/>
      <c r="BL364" s="126"/>
      <c r="BM364" s="126"/>
      <c r="BN364" s="126"/>
      <c r="BO364" s="126"/>
      <c r="BP364" s="153"/>
      <c r="BQ364" s="126"/>
      <c r="BR364" s="126"/>
      <c r="BS364" s="126"/>
      <c r="BT364" s="126"/>
      <c r="BU364" s="126"/>
      <c r="BV364" s="126"/>
      <c r="BW364" s="126"/>
      <c r="BX364" s="126"/>
      <c r="BY364" s="126"/>
      <c r="BZ364" s="126"/>
      <c r="CA364" s="126"/>
      <c r="CB364" s="126"/>
      <c r="CC364" s="219">
        <f>LOOKUP(A364,'Dropdown-Content (Hidden)'!$K$87:$K$137,'Dropdown-Content (Hidden)'!$N$87:$N$137)</f>
        <v>0</v>
      </c>
      <c r="CD364" s="219">
        <f>LOOKUP(A364,'Dropdown-Content (Hidden)'!$K$87:$K$137,'Dropdown-Content (Hidden)'!$O$87:$O$137)</f>
        <v>0</v>
      </c>
    </row>
    <row r="365" spans="1:82" ht="25.5" customHeight="1" x14ac:dyDescent="0.25">
      <c r="A365" s="45">
        <v>22</v>
      </c>
      <c r="B365" s="359" t="str">
        <f>LOOKUP(A365,'Dropdown-Content (Hidden)'!$K$87:$K$137,'Dropdown-Content (Hidden)'!$B$87:$B$137)</f>
        <v xml:space="preserve">  </v>
      </c>
      <c r="C365" s="359"/>
      <c r="D365" s="359"/>
      <c r="E365" s="359"/>
      <c r="F365" s="359"/>
      <c r="G365" s="359"/>
      <c r="H365" s="359"/>
      <c r="I365" s="359"/>
      <c r="J365" s="359"/>
      <c r="K365" s="359"/>
      <c r="L365" s="359"/>
      <c r="M365" s="359"/>
      <c r="N365" s="359"/>
      <c r="O365" s="359"/>
      <c r="P365" s="359"/>
      <c r="Q365" s="359"/>
      <c r="R365" s="359"/>
      <c r="S365" s="359"/>
      <c r="T365" s="367"/>
      <c r="U365" s="367"/>
      <c r="V365" s="367"/>
      <c r="W365" s="367"/>
      <c r="X365" s="367"/>
      <c r="Y365" s="367"/>
      <c r="Z365" s="367"/>
      <c r="AA365" s="367"/>
      <c r="AB365" s="367"/>
      <c r="AC365" s="367"/>
      <c r="AD365" s="367"/>
      <c r="AE365" s="367"/>
      <c r="AF365" s="367"/>
      <c r="AG365" s="13"/>
      <c r="AH365" s="364"/>
      <c r="AI365" s="364"/>
      <c r="AJ365" s="364"/>
      <c r="AK365" s="364"/>
      <c r="AL365" s="364"/>
      <c r="AM365" s="364"/>
      <c r="AN365" s="364"/>
      <c r="AO365" s="364"/>
      <c r="AP365" s="364"/>
      <c r="AQ365" s="364"/>
      <c r="AR365" s="364"/>
      <c r="AS365" s="364"/>
      <c r="AT365" s="13"/>
      <c r="BK365" s="126"/>
      <c r="BL365" s="126"/>
      <c r="BM365" s="126"/>
      <c r="BN365" s="126"/>
      <c r="BO365" s="126"/>
      <c r="BP365" s="153"/>
      <c r="BQ365" s="126"/>
      <c r="BR365" s="126"/>
      <c r="BS365" s="126"/>
      <c r="BT365" s="126"/>
      <c r="BU365" s="126"/>
      <c r="BV365" s="126"/>
      <c r="BW365" s="126"/>
      <c r="BX365" s="126"/>
      <c r="BY365" s="126"/>
      <c r="BZ365" s="126"/>
      <c r="CA365" s="126"/>
      <c r="CB365" s="126"/>
      <c r="CC365" s="219">
        <f>LOOKUP(A365,'Dropdown-Content (Hidden)'!$K$87:$K$137,'Dropdown-Content (Hidden)'!$N$87:$N$137)</f>
        <v>0</v>
      </c>
      <c r="CD365" s="219">
        <f>LOOKUP(A365,'Dropdown-Content (Hidden)'!$K$87:$K$137,'Dropdown-Content (Hidden)'!$O$87:$O$137)</f>
        <v>0</v>
      </c>
    </row>
    <row r="366" spans="1:82" ht="25.5" customHeight="1" x14ac:dyDescent="0.25">
      <c r="A366" s="45">
        <v>23</v>
      </c>
      <c r="B366" s="359" t="str">
        <f>LOOKUP(A366,'Dropdown-Content (Hidden)'!$K$87:$K$137,'Dropdown-Content (Hidden)'!$B$87:$B$137)</f>
        <v xml:space="preserve">  </v>
      </c>
      <c r="C366" s="359"/>
      <c r="D366" s="359"/>
      <c r="E366" s="359"/>
      <c r="F366" s="359"/>
      <c r="G366" s="359"/>
      <c r="H366" s="359"/>
      <c r="I366" s="359"/>
      <c r="J366" s="359"/>
      <c r="K366" s="359"/>
      <c r="L366" s="359"/>
      <c r="M366" s="359"/>
      <c r="N366" s="359"/>
      <c r="O366" s="359"/>
      <c r="P366" s="359"/>
      <c r="Q366" s="359"/>
      <c r="R366" s="359"/>
      <c r="S366" s="359"/>
      <c r="T366" s="367"/>
      <c r="U366" s="367"/>
      <c r="V366" s="367"/>
      <c r="W366" s="367"/>
      <c r="X366" s="367"/>
      <c r="Y366" s="367"/>
      <c r="Z366" s="367"/>
      <c r="AA366" s="367"/>
      <c r="AB366" s="367"/>
      <c r="AC366" s="367"/>
      <c r="AD366" s="367"/>
      <c r="AE366" s="367"/>
      <c r="AF366" s="367"/>
      <c r="AG366" s="13"/>
      <c r="AH366" s="364"/>
      <c r="AI366" s="364"/>
      <c r="AJ366" s="364"/>
      <c r="AK366" s="364"/>
      <c r="AL366" s="364"/>
      <c r="AM366" s="364"/>
      <c r="AN366" s="364"/>
      <c r="AO366" s="364"/>
      <c r="AP366" s="364"/>
      <c r="AQ366" s="364"/>
      <c r="AR366" s="364"/>
      <c r="AS366" s="364"/>
      <c r="AT366" s="13"/>
      <c r="BK366" s="126"/>
      <c r="BL366" s="126"/>
      <c r="BM366" s="126"/>
      <c r="BN366" s="126"/>
      <c r="BO366" s="126"/>
      <c r="BP366" s="153"/>
      <c r="BQ366" s="126"/>
      <c r="BR366" s="126"/>
      <c r="BS366" s="126"/>
      <c r="BT366" s="126"/>
      <c r="BU366" s="126"/>
      <c r="BV366" s="126"/>
      <c r="BW366" s="126"/>
      <c r="BX366" s="126"/>
      <c r="BY366" s="126"/>
      <c r="BZ366" s="126"/>
      <c r="CA366" s="126"/>
      <c r="CB366" s="126"/>
      <c r="CC366" s="219">
        <f>LOOKUP(A366,'Dropdown-Content (Hidden)'!$K$87:$K$137,'Dropdown-Content (Hidden)'!$N$87:$N$137)</f>
        <v>0</v>
      </c>
      <c r="CD366" s="219">
        <f>LOOKUP(A366,'Dropdown-Content (Hidden)'!$K$87:$K$137,'Dropdown-Content (Hidden)'!$O$87:$O$137)</f>
        <v>0</v>
      </c>
    </row>
    <row r="367" spans="1:82" ht="25.5" customHeight="1" x14ac:dyDescent="0.25">
      <c r="A367" s="45">
        <v>24</v>
      </c>
      <c r="B367" s="359" t="str">
        <f>LOOKUP(A367,'Dropdown-Content (Hidden)'!$K$87:$K$137,'Dropdown-Content (Hidden)'!$B$87:$B$137)</f>
        <v xml:space="preserve">  </v>
      </c>
      <c r="C367" s="359"/>
      <c r="D367" s="359"/>
      <c r="E367" s="359"/>
      <c r="F367" s="359"/>
      <c r="G367" s="359"/>
      <c r="H367" s="359"/>
      <c r="I367" s="359"/>
      <c r="J367" s="359"/>
      <c r="K367" s="359"/>
      <c r="L367" s="359"/>
      <c r="M367" s="359"/>
      <c r="N367" s="359"/>
      <c r="O367" s="359"/>
      <c r="P367" s="359"/>
      <c r="Q367" s="359"/>
      <c r="R367" s="359"/>
      <c r="S367" s="359"/>
      <c r="T367" s="367"/>
      <c r="U367" s="367"/>
      <c r="V367" s="367"/>
      <c r="W367" s="367"/>
      <c r="X367" s="367"/>
      <c r="Y367" s="367"/>
      <c r="Z367" s="367"/>
      <c r="AA367" s="367"/>
      <c r="AB367" s="367"/>
      <c r="AC367" s="367"/>
      <c r="AD367" s="367"/>
      <c r="AE367" s="367"/>
      <c r="AF367" s="367"/>
      <c r="AG367" s="13"/>
      <c r="AH367" s="364"/>
      <c r="AI367" s="364"/>
      <c r="AJ367" s="364"/>
      <c r="AK367" s="364"/>
      <c r="AL367" s="364"/>
      <c r="AM367" s="364"/>
      <c r="AN367" s="364"/>
      <c r="AO367" s="364"/>
      <c r="AP367" s="364"/>
      <c r="AQ367" s="364"/>
      <c r="AR367" s="364"/>
      <c r="AS367" s="364"/>
      <c r="AT367" s="13"/>
      <c r="BK367" s="126"/>
      <c r="BL367" s="126"/>
      <c r="BM367" s="126"/>
      <c r="BN367" s="126"/>
      <c r="BO367" s="126"/>
      <c r="BP367" s="153"/>
      <c r="BQ367" s="126"/>
      <c r="BR367" s="126"/>
      <c r="BS367" s="126"/>
      <c r="BT367" s="126"/>
      <c r="BU367" s="126"/>
      <c r="BV367" s="126"/>
      <c r="BW367" s="126"/>
      <c r="BX367" s="126"/>
      <c r="BY367" s="126"/>
      <c r="BZ367" s="126"/>
      <c r="CA367" s="126"/>
      <c r="CB367" s="126"/>
      <c r="CC367" s="219">
        <f>LOOKUP(A367,'Dropdown-Content (Hidden)'!$K$87:$K$137,'Dropdown-Content (Hidden)'!$N$87:$N$137)</f>
        <v>0</v>
      </c>
      <c r="CD367" s="219">
        <f>LOOKUP(A367,'Dropdown-Content (Hidden)'!$K$87:$K$137,'Dropdown-Content (Hidden)'!$O$87:$O$137)</f>
        <v>0</v>
      </c>
    </row>
    <row r="368" spans="1:82" ht="25.5" customHeight="1" x14ac:dyDescent="0.25">
      <c r="A368" s="45">
        <v>25</v>
      </c>
      <c r="B368" s="359" t="str">
        <f>LOOKUP(A368,'Dropdown-Content (Hidden)'!$K$87:$K$137,'Dropdown-Content (Hidden)'!$B$87:$B$137)</f>
        <v xml:space="preserve">  </v>
      </c>
      <c r="C368" s="359"/>
      <c r="D368" s="359"/>
      <c r="E368" s="359"/>
      <c r="F368" s="359"/>
      <c r="G368" s="359"/>
      <c r="H368" s="359"/>
      <c r="I368" s="359"/>
      <c r="J368" s="359"/>
      <c r="K368" s="359"/>
      <c r="L368" s="359"/>
      <c r="M368" s="359"/>
      <c r="N368" s="359"/>
      <c r="O368" s="359"/>
      <c r="P368" s="359"/>
      <c r="Q368" s="359"/>
      <c r="R368" s="359"/>
      <c r="S368" s="359"/>
      <c r="T368" s="367"/>
      <c r="U368" s="367"/>
      <c r="V368" s="367"/>
      <c r="W368" s="367"/>
      <c r="X368" s="367"/>
      <c r="Y368" s="367"/>
      <c r="Z368" s="367"/>
      <c r="AA368" s="367"/>
      <c r="AB368" s="367"/>
      <c r="AC368" s="367"/>
      <c r="AD368" s="367"/>
      <c r="AE368" s="367"/>
      <c r="AF368" s="367"/>
      <c r="AG368" s="13"/>
      <c r="AH368" s="364"/>
      <c r="AI368" s="364"/>
      <c r="AJ368" s="364"/>
      <c r="AK368" s="364"/>
      <c r="AL368" s="364"/>
      <c r="AM368" s="364"/>
      <c r="AN368" s="364"/>
      <c r="AO368" s="364"/>
      <c r="AP368" s="364"/>
      <c r="AQ368" s="364"/>
      <c r="AR368" s="364"/>
      <c r="AS368" s="364"/>
      <c r="AT368" s="13"/>
      <c r="BK368" s="126"/>
      <c r="BL368" s="126"/>
      <c r="BM368" s="126"/>
      <c r="BN368" s="126"/>
      <c r="BO368" s="126"/>
      <c r="BP368" s="153"/>
      <c r="BQ368" s="126"/>
      <c r="BR368" s="126"/>
      <c r="BS368" s="126"/>
      <c r="BT368" s="126"/>
      <c r="BU368" s="126"/>
      <c r="BV368" s="126"/>
      <c r="BW368" s="126"/>
      <c r="BX368" s="126"/>
      <c r="BY368" s="126"/>
      <c r="BZ368" s="126"/>
      <c r="CA368" s="126"/>
      <c r="CB368" s="126"/>
      <c r="CC368" s="219">
        <f>LOOKUP(A368,'Dropdown-Content (Hidden)'!$K$87:$K$137,'Dropdown-Content (Hidden)'!$N$87:$N$137)</f>
        <v>0</v>
      </c>
      <c r="CD368" s="219">
        <f>LOOKUP(A368,'Dropdown-Content (Hidden)'!$K$87:$K$137,'Dropdown-Content (Hidden)'!$O$87:$O$137)</f>
        <v>0</v>
      </c>
    </row>
    <row r="369" spans="1:82" ht="25.5" hidden="1" customHeight="1" x14ac:dyDescent="0.25">
      <c r="A369" s="45">
        <v>26</v>
      </c>
      <c r="B369" s="359" t="str">
        <f>LOOKUP(A369,'Dropdown-Content (Hidden)'!$K$87:$K$137,'Dropdown-Content (Hidden)'!$B$87:$B$137)</f>
        <v xml:space="preserve">  </v>
      </c>
      <c r="C369" s="359"/>
      <c r="D369" s="359"/>
      <c r="E369" s="359"/>
      <c r="F369" s="359"/>
      <c r="G369" s="359"/>
      <c r="H369" s="359"/>
      <c r="I369" s="359"/>
      <c r="J369" s="359"/>
      <c r="K369" s="359"/>
      <c r="L369" s="359"/>
      <c r="M369" s="359"/>
      <c r="N369" s="359"/>
      <c r="O369" s="359"/>
      <c r="P369" s="359"/>
      <c r="Q369" s="359"/>
      <c r="R369" s="359"/>
      <c r="S369" s="359"/>
      <c r="T369" s="367"/>
      <c r="U369" s="367"/>
      <c r="V369" s="367"/>
      <c r="W369" s="367"/>
      <c r="X369" s="367"/>
      <c r="Y369" s="367"/>
      <c r="Z369" s="367"/>
      <c r="AA369" s="367"/>
      <c r="AB369" s="367"/>
      <c r="AC369" s="367"/>
      <c r="AD369" s="367"/>
      <c r="AE369" s="367"/>
      <c r="AF369" s="367"/>
      <c r="AG369" s="13"/>
      <c r="AH369" s="364"/>
      <c r="AI369" s="364"/>
      <c r="AJ369" s="364"/>
      <c r="AK369" s="364"/>
      <c r="AL369" s="364"/>
      <c r="AM369" s="364"/>
      <c r="AN369" s="364"/>
      <c r="AO369" s="364"/>
      <c r="AP369" s="364"/>
      <c r="AQ369" s="364"/>
      <c r="AR369" s="364"/>
      <c r="AS369" s="364"/>
      <c r="AT369" s="13"/>
      <c r="BK369" s="126"/>
      <c r="BL369" s="126"/>
      <c r="BM369" s="126"/>
      <c r="BN369" s="126"/>
      <c r="BO369" s="126"/>
      <c r="BP369" s="153"/>
      <c r="BQ369" s="126"/>
      <c r="BR369" s="126"/>
      <c r="BS369" s="126"/>
      <c r="BT369" s="126"/>
      <c r="BU369" s="126"/>
      <c r="BV369" s="126"/>
      <c r="BW369" s="126"/>
      <c r="BX369" s="126"/>
      <c r="BY369" s="126"/>
      <c r="BZ369" s="126"/>
      <c r="CA369" s="126"/>
      <c r="CB369" s="126"/>
      <c r="CC369" s="219">
        <f>LOOKUP(A369,'Dropdown-Content (Hidden)'!$K$87:$K$137,'Dropdown-Content (Hidden)'!$N$87:$N$137)</f>
        <v>0</v>
      </c>
      <c r="CD369" s="219">
        <f>LOOKUP(A369,'Dropdown-Content (Hidden)'!$K$87:$K$137,'Dropdown-Content (Hidden)'!$O$87:$O$137)</f>
        <v>0</v>
      </c>
    </row>
    <row r="370" spans="1:82" ht="25.5" hidden="1" customHeight="1" x14ac:dyDescent="0.25">
      <c r="A370" s="45">
        <v>27</v>
      </c>
      <c r="B370" s="359" t="str">
        <f>LOOKUP(A370,'Dropdown-Content (Hidden)'!$K$87:$K$137,'Dropdown-Content (Hidden)'!$B$87:$B$137)</f>
        <v xml:space="preserve">  </v>
      </c>
      <c r="C370" s="359"/>
      <c r="D370" s="359"/>
      <c r="E370" s="359"/>
      <c r="F370" s="359"/>
      <c r="G370" s="359"/>
      <c r="H370" s="359"/>
      <c r="I370" s="359"/>
      <c r="J370" s="359"/>
      <c r="K370" s="359"/>
      <c r="L370" s="359"/>
      <c r="M370" s="359"/>
      <c r="N370" s="359"/>
      <c r="O370" s="359"/>
      <c r="P370" s="359"/>
      <c r="Q370" s="359"/>
      <c r="R370" s="359"/>
      <c r="S370" s="359"/>
      <c r="T370" s="367"/>
      <c r="U370" s="367"/>
      <c r="V370" s="367"/>
      <c r="W370" s="367"/>
      <c r="X370" s="367"/>
      <c r="Y370" s="367"/>
      <c r="Z370" s="367"/>
      <c r="AA370" s="367"/>
      <c r="AB370" s="367"/>
      <c r="AC370" s="367"/>
      <c r="AD370" s="367"/>
      <c r="AE370" s="367"/>
      <c r="AF370" s="367"/>
      <c r="AG370" s="13"/>
      <c r="AH370" s="364"/>
      <c r="AI370" s="364"/>
      <c r="AJ370" s="364"/>
      <c r="AK370" s="364"/>
      <c r="AL370" s="364"/>
      <c r="AM370" s="364"/>
      <c r="AN370" s="364"/>
      <c r="AO370" s="364"/>
      <c r="AP370" s="364"/>
      <c r="AQ370" s="364"/>
      <c r="AR370" s="364"/>
      <c r="AS370" s="364"/>
      <c r="AT370" s="13"/>
      <c r="BK370" s="126"/>
      <c r="BL370" s="126"/>
      <c r="BM370" s="126"/>
      <c r="BN370" s="126"/>
      <c r="BO370" s="126"/>
      <c r="BP370" s="153"/>
      <c r="BQ370" s="126"/>
      <c r="BR370" s="126"/>
      <c r="BS370" s="126"/>
      <c r="BT370" s="126"/>
      <c r="BU370" s="126"/>
      <c r="BV370" s="126"/>
      <c r="BW370" s="126"/>
      <c r="BX370" s="126"/>
      <c r="BY370" s="126"/>
      <c r="BZ370" s="126"/>
      <c r="CA370" s="126"/>
      <c r="CB370" s="126"/>
      <c r="CC370" s="219">
        <f>LOOKUP(A370,'Dropdown-Content (Hidden)'!$K$87:$K$137,'Dropdown-Content (Hidden)'!$N$87:$N$137)</f>
        <v>0</v>
      </c>
      <c r="CD370" s="219">
        <f>LOOKUP(A370,'Dropdown-Content (Hidden)'!$K$87:$K$137,'Dropdown-Content (Hidden)'!$O$87:$O$137)</f>
        <v>0</v>
      </c>
    </row>
    <row r="371" spans="1:82" ht="25.5" hidden="1" customHeight="1" x14ac:dyDescent="0.25">
      <c r="A371" s="45">
        <v>28</v>
      </c>
      <c r="B371" s="359" t="str">
        <f>LOOKUP(A371,'Dropdown-Content (Hidden)'!$K$87:$K$137,'Dropdown-Content (Hidden)'!$B$87:$B$137)</f>
        <v xml:space="preserve">  </v>
      </c>
      <c r="C371" s="359"/>
      <c r="D371" s="359"/>
      <c r="E371" s="359"/>
      <c r="F371" s="359"/>
      <c r="G371" s="359"/>
      <c r="H371" s="359"/>
      <c r="I371" s="359"/>
      <c r="J371" s="359"/>
      <c r="K371" s="359"/>
      <c r="L371" s="359"/>
      <c r="M371" s="359"/>
      <c r="N371" s="359"/>
      <c r="O371" s="359"/>
      <c r="P371" s="359"/>
      <c r="Q371" s="359"/>
      <c r="R371" s="359"/>
      <c r="S371" s="359"/>
      <c r="T371" s="367"/>
      <c r="U371" s="367"/>
      <c r="V371" s="367"/>
      <c r="W371" s="367"/>
      <c r="X371" s="367"/>
      <c r="Y371" s="367"/>
      <c r="Z371" s="367"/>
      <c r="AA371" s="367"/>
      <c r="AB371" s="367"/>
      <c r="AC371" s="367"/>
      <c r="AD371" s="367"/>
      <c r="AE371" s="367"/>
      <c r="AF371" s="367"/>
      <c r="AG371" s="13"/>
      <c r="AH371" s="364"/>
      <c r="AI371" s="364"/>
      <c r="AJ371" s="364"/>
      <c r="AK371" s="364"/>
      <c r="AL371" s="364"/>
      <c r="AM371" s="364"/>
      <c r="AN371" s="364"/>
      <c r="AO371" s="364"/>
      <c r="AP371" s="364"/>
      <c r="AQ371" s="364"/>
      <c r="AR371" s="364"/>
      <c r="AS371" s="364"/>
      <c r="AT371" s="13"/>
      <c r="BK371" s="126"/>
      <c r="BL371" s="126"/>
      <c r="BM371" s="126"/>
      <c r="BN371" s="126"/>
      <c r="BO371" s="126"/>
      <c r="BP371" s="153"/>
      <c r="BQ371" s="126"/>
      <c r="BR371" s="126"/>
      <c r="BS371" s="126"/>
      <c r="BT371" s="126"/>
      <c r="BU371" s="126"/>
      <c r="BV371" s="126"/>
      <c r="BW371" s="126"/>
      <c r="BX371" s="126"/>
      <c r="BY371" s="126"/>
      <c r="BZ371" s="126"/>
      <c r="CA371" s="126"/>
      <c r="CB371" s="126"/>
      <c r="CC371" s="219">
        <f>LOOKUP(A371,'Dropdown-Content (Hidden)'!$K$87:$K$137,'Dropdown-Content (Hidden)'!$N$87:$N$137)</f>
        <v>0</v>
      </c>
      <c r="CD371" s="219">
        <f>LOOKUP(A371,'Dropdown-Content (Hidden)'!$K$87:$K$137,'Dropdown-Content (Hidden)'!$O$87:$O$137)</f>
        <v>0</v>
      </c>
    </row>
    <row r="372" spans="1:82" ht="25.5" hidden="1" customHeight="1" x14ac:dyDescent="0.25">
      <c r="A372" s="45">
        <v>29</v>
      </c>
      <c r="B372" s="359" t="str">
        <f>LOOKUP(A372,'Dropdown-Content (Hidden)'!$K$87:$K$137,'Dropdown-Content (Hidden)'!$B$87:$B$137)</f>
        <v xml:space="preserve">  </v>
      </c>
      <c r="C372" s="359"/>
      <c r="D372" s="359"/>
      <c r="E372" s="359"/>
      <c r="F372" s="359"/>
      <c r="G372" s="359"/>
      <c r="H372" s="359"/>
      <c r="I372" s="359"/>
      <c r="J372" s="359"/>
      <c r="K372" s="359"/>
      <c r="L372" s="359"/>
      <c r="M372" s="359"/>
      <c r="N372" s="359"/>
      <c r="O372" s="359"/>
      <c r="P372" s="359"/>
      <c r="Q372" s="359"/>
      <c r="R372" s="359"/>
      <c r="S372" s="359"/>
      <c r="T372" s="367"/>
      <c r="U372" s="367"/>
      <c r="V372" s="367"/>
      <c r="W372" s="367"/>
      <c r="X372" s="367"/>
      <c r="Y372" s="367"/>
      <c r="Z372" s="367"/>
      <c r="AA372" s="367"/>
      <c r="AB372" s="367"/>
      <c r="AC372" s="367"/>
      <c r="AD372" s="367"/>
      <c r="AE372" s="367"/>
      <c r="AF372" s="367"/>
      <c r="AG372" s="13"/>
      <c r="AH372" s="364"/>
      <c r="AI372" s="364"/>
      <c r="AJ372" s="364"/>
      <c r="AK372" s="364"/>
      <c r="AL372" s="364"/>
      <c r="AM372" s="364"/>
      <c r="AN372" s="364"/>
      <c r="AO372" s="364"/>
      <c r="AP372" s="364"/>
      <c r="AQ372" s="364"/>
      <c r="AR372" s="364"/>
      <c r="AS372" s="364"/>
      <c r="AT372" s="13"/>
      <c r="BK372" s="126"/>
      <c r="BL372" s="126"/>
      <c r="BM372" s="126"/>
      <c r="BN372" s="126"/>
      <c r="BO372" s="126"/>
      <c r="BP372" s="153"/>
      <c r="BQ372" s="126"/>
      <c r="BR372" s="126"/>
      <c r="BS372" s="126"/>
      <c r="BT372" s="126"/>
      <c r="BU372" s="126"/>
      <c r="BV372" s="126"/>
      <c r="BW372" s="126"/>
      <c r="BX372" s="126"/>
      <c r="BY372" s="126"/>
      <c r="BZ372" s="126"/>
      <c r="CA372" s="126"/>
      <c r="CB372" s="126"/>
      <c r="CC372" s="219">
        <f>LOOKUP(A372,'Dropdown-Content (Hidden)'!$K$87:$K$137,'Dropdown-Content (Hidden)'!$N$87:$N$137)</f>
        <v>0</v>
      </c>
      <c r="CD372" s="219">
        <f>LOOKUP(A372,'Dropdown-Content (Hidden)'!$K$87:$K$137,'Dropdown-Content (Hidden)'!$O$87:$O$137)</f>
        <v>0</v>
      </c>
    </row>
    <row r="373" spans="1:82" ht="25.5" hidden="1" customHeight="1" x14ac:dyDescent="0.25">
      <c r="A373" s="45">
        <v>30</v>
      </c>
      <c r="B373" s="359" t="str">
        <f>LOOKUP(A373,'Dropdown-Content (Hidden)'!$K$87:$K$137,'Dropdown-Content (Hidden)'!$B$87:$B$137)</f>
        <v xml:space="preserve">  </v>
      </c>
      <c r="C373" s="359"/>
      <c r="D373" s="359"/>
      <c r="E373" s="359"/>
      <c r="F373" s="359"/>
      <c r="G373" s="359"/>
      <c r="H373" s="359"/>
      <c r="I373" s="359"/>
      <c r="J373" s="359"/>
      <c r="K373" s="359"/>
      <c r="L373" s="359"/>
      <c r="M373" s="359"/>
      <c r="N373" s="359"/>
      <c r="O373" s="359"/>
      <c r="P373" s="359"/>
      <c r="Q373" s="359"/>
      <c r="R373" s="359"/>
      <c r="S373" s="359"/>
      <c r="T373" s="367"/>
      <c r="U373" s="367"/>
      <c r="V373" s="367"/>
      <c r="W373" s="367"/>
      <c r="X373" s="367"/>
      <c r="Y373" s="367"/>
      <c r="Z373" s="367"/>
      <c r="AA373" s="367"/>
      <c r="AB373" s="367"/>
      <c r="AC373" s="367"/>
      <c r="AD373" s="367"/>
      <c r="AE373" s="367"/>
      <c r="AF373" s="367"/>
      <c r="AG373" s="13"/>
      <c r="AH373" s="364"/>
      <c r="AI373" s="364"/>
      <c r="AJ373" s="364"/>
      <c r="AK373" s="364"/>
      <c r="AL373" s="364"/>
      <c r="AM373" s="364"/>
      <c r="AN373" s="364"/>
      <c r="AO373" s="364"/>
      <c r="AP373" s="364"/>
      <c r="AQ373" s="364"/>
      <c r="AR373" s="364"/>
      <c r="AS373" s="364"/>
      <c r="AT373" s="13"/>
      <c r="BK373" s="126"/>
      <c r="BL373" s="126"/>
      <c r="BM373" s="126"/>
      <c r="BN373" s="126"/>
      <c r="BO373" s="126"/>
      <c r="BP373" s="153"/>
      <c r="BQ373" s="126"/>
      <c r="BR373" s="126"/>
      <c r="BS373" s="126"/>
      <c r="BT373" s="126"/>
      <c r="BU373" s="126"/>
      <c r="BV373" s="126"/>
      <c r="BW373" s="126"/>
      <c r="BX373" s="126"/>
      <c r="BY373" s="126"/>
      <c r="BZ373" s="126"/>
      <c r="CA373" s="126"/>
      <c r="CB373" s="126"/>
      <c r="CC373" s="219">
        <f>LOOKUP(A373,'Dropdown-Content (Hidden)'!$K$87:$K$137,'Dropdown-Content (Hidden)'!$N$87:$N$137)</f>
        <v>0</v>
      </c>
      <c r="CD373" s="219">
        <f>LOOKUP(A373,'Dropdown-Content (Hidden)'!$K$87:$K$137,'Dropdown-Content (Hidden)'!$O$87:$O$137)</f>
        <v>0</v>
      </c>
    </row>
    <row r="374" spans="1:82" ht="25.5" hidden="1" customHeight="1" x14ac:dyDescent="0.25">
      <c r="A374" s="45">
        <v>31</v>
      </c>
      <c r="B374" s="359" t="str">
        <f>LOOKUP(A374,'Dropdown-Content (Hidden)'!$K$87:$K$137,'Dropdown-Content (Hidden)'!$B$87:$B$137)</f>
        <v xml:space="preserve">  </v>
      </c>
      <c r="C374" s="359"/>
      <c r="D374" s="359"/>
      <c r="E374" s="359"/>
      <c r="F374" s="359"/>
      <c r="G374" s="359"/>
      <c r="H374" s="359"/>
      <c r="I374" s="359"/>
      <c r="J374" s="359"/>
      <c r="K374" s="359"/>
      <c r="L374" s="359"/>
      <c r="M374" s="359"/>
      <c r="N374" s="359"/>
      <c r="O374" s="359"/>
      <c r="P374" s="359"/>
      <c r="Q374" s="359"/>
      <c r="R374" s="359"/>
      <c r="S374" s="359"/>
      <c r="T374" s="367"/>
      <c r="U374" s="367"/>
      <c r="V374" s="367"/>
      <c r="W374" s="367"/>
      <c r="X374" s="367"/>
      <c r="Y374" s="367"/>
      <c r="Z374" s="367"/>
      <c r="AA374" s="367"/>
      <c r="AB374" s="367"/>
      <c r="AC374" s="367"/>
      <c r="AD374" s="367"/>
      <c r="AE374" s="367"/>
      <c r="AF374" s="367"/>
      <c r="AG374" s="13"/>
      <c r="AH374" s="364"/>
      <c r="AI374" s="364"/>
      <c r="AJ374" s="364"/>
      <c r="AK374" s="364"/>
      <c r="AL374" s="364"/>
      <c r="AM374" s="364"/>
      <c r="AN374" s="364"/>
      <c r="AO374" s="364"/>
      <c r="AP374" s="364"/>
      <c r="AQ374" s="364"/>
      <c r="AR374" s="364"/>
      <c r="AS374" s="364"/>
      <c r="AT374" s="13"/>
      <c r="BK374" s="126"/>
      <c r="BL374" s="126"/>
      <c r="BM374" s="126"/>
      <c r="BN374" s="126"/>
      <c r="BO374" s="126"/>
      <c r="BP374" s="153"/>
      <c r="BQ374" s="126"/>
      <c r="BR374" s="126"/>
      <c r="BS374" s="126"/>
      <c r="BT374" s="126"/>
      <c r="BU374" s="126"/>
      <c r="BV374" s="126"/>
      <c r="BW374" s="126"/>
      <c r="BX374" s="126"/>
      <c r="BY374" s="126"/>
      <c r="BZ374" s="126"/>
      <c r="CA374" s="126"/>
      <c r="CB374" s="126"/>
      <c r="CC374" s="219">
        <f>LOOKUP(A374,'Dropdown-Content (Hidden)'!$K$87:$K$137,'Dropdown-Content (Hidden)'!$N$87:$N$137)</f>
        <v>0</v>
      </c>
      <c r="CD374" s="219">
        <f>LOOKUP(A374,'Dropdown-Content (Hidden)'!$K$87:$K$137,'Dropdown-Content (Hidden)'!$O$87:$O$137)</f>
        <v>0</v>
      </c>
    </row>
    <row r="375" spans="1:82" ht="25.5" hidden="1" customHeight="1" x14ac:dyDescent="0.25">
      <c r="A375" s="45">
        <v>32</v>
      </c>
      <c r="B375" s="359" t="str">
        <f>LOOKUP(A375,'Dropdown-Content (Hidden)'!$K$87:$K$137,'Dropdown-Content (Hidden)'!$B$87:$B$137)</f>
        <v xml:space="preserve">  </v>
      </c>
      <c r="C375" s="359"/>
      <c r="D375" s="359"/>
      <c r="E375" s="359"/>
      <c r="F375" s="359"/>
      <c r="G375" s="359"/>
      <c r="H375" s="359"/>
      <c r="I375" s="359"/>
      <c r="J375" s="359"/>
      <c r="K375" s="359"/>
      <c r="L375" s="359"/>
      <c r="M375" s="359"/>
      <c r="N375" s="359"/>
      <c r="O375" s="359"/>
      <c r="P375" s="359"/>
      <c r="Q375" s="359"/>
      <c r="R375" s="359"/>
      <c r="S375" s="359"/>
      <c r="T375" s="367"/>
      <c r="U375" s="367"/>
      <c r="V375" s="367"/>
      <c r="W375" s="367"/>
      <c r="X375" s="367"/>
      <c r="Y375" s="367"/>
      <c r="Z375" s="367"/>
      <c r="AA375" s="367"/>
      <c r="AB375" s="367"/>
      <c r="AC375" s="367"/>
      <c r="AD375" s="367"/>
      <c r="AE375" s="367"/>
      <c r="AF375" s="367"/>
      <c r="AG375" s="13"/>
      <c r="AH375" s="364"/>
      <c r="AI375" s="364"/>
      <c r="AJ375" s="364"/>
      <c r="AK375" s="364"/>
      <c r="AL375" s="364"/>
      <c r="AM375" s="364"/>
      <c r="AN375" s="364"/>
      <c r="AO375" s="364"/>
      <c r="AP375" s="364"/>
      <c r="AQ375" s="364"/>
      <c r="AR375" s="364"/>
      <c r="AS375" s="364"/>
      <c r="AT375" s="13"/>
      <c r="BK375" s="126"/>
      <c r="BL375" s="126"/>
      <c r="BM375" s="126"/>
      <c r="BN375" s="126"/>
      <c r="BO375" s="126"/>
      <c r="BP375" s="153"/>
      <c r="BQ375" s="126"/>
      <c r="BR375" s="126"/>
      <c r="BS375" s="126"/>
      <c r="BT375" s="126"/>
      <c r="BU375" s="126"/>
      <c r="BV375" s="126"/>
      <c r="BW375" s="126"/>
      <c r="BX375" s="126"/>
      <c r="BY375" s="126"/>
      <c r="BZ375" s="126"/>
      <c r="CA375" s="126"/>
      <c r="CB375" s="126"/>
      <c r="CC375" s="219">
        <f>LOOKUP(A375,'Dropdown-Content (Hidden)'!$K$87:$K$137,'Dropdown-Content (Hidden)'!$N$87:$N$137)</f>
        <v>0</v>
      </c>
      <c r="CD375" s="219">
        <f>LOOKUP(A375,'Dropdown-Content (Hidden)'!$K$87:$K$137,'Dropdown-Content (Hidden)'!$O$87:$O$137)</f>
        <v>0</v>
      </c>
    </row>
    <row r="376" spans="1:82" ht="25.5" hidden="1" customHeight="1" x14ac:dyDescent="0.25">
      <c r="A376" s="45">
        <v>33</v>
      </c>
      <c r="B376" s="359" t="str">
        <f>LOOKUP(A376,'Dropdown-Content (Hidden)'!$K$87:$K$137,'Dropdown-Content (Hidden)'!$B$87:$B$137)</f>
        <v xml:space="preserve">  </v>
      </c>
      <c r="C376" s="359"/>
      <c r="D376" s="359"/>
      <c r="E376" s="359"/>
      <c r="F376" s="359"/>
      <c r="G376" s="359"/>
      <c r="H376" s="359"/>
      <c r="I376" s="359"/>
      <c r="J376" s="359"/>
      <c r="K376" s="359"/>
      <c r="L376" s="359"/>
      <c r="M376" s="359"/>
      <c r="N376" s="359"/>
      <c r="O376" s="359"/>
      <c r="P376" s="359"/>
      <c r="Q376" s="359"/>
      <c r="R376" s="359"/>
      <c r="S376" s="359"/>
      <c r="T376" s="367"/>
      <c r="U376" s="367"/>
      <c r="V376" s="367"/>
      <c r="W376" s="367"/>
      <c r="X376" s="367"/>
      <c r="Y376" s="367"/>
      <c r="Z376" s="367"/>
      <c r="AA376" s="367"/>
      <c r="AB376" s="367"/>
      <c r="AC376" s="367"/>
      <c r="AD376" s="367"/>
      <c r="AE376" s="367"/>
      <c r="AF376" s="367"/>
      <c r="AG376" s="13"/>
      <c r="AH376" s="364"/>
      <c r="AI376" s="364"/>
      <c r="AJ376" s="364"/>
      <c r="AK376" s="364"/>
      <c r="AL376" s="364"/>
      <c r="AM376" s="364"/>
      <c r="AN376" s="364"/>
      <c r="AO376" s="364"/>
      <c r="AP376" s="364"/>
      <c r="AQ376" s="364"/>
      <c r="AR376" s="364"/>
      <c r="AS376" s="364"/>
      <c r="AT376" s="13"/>
      <c r="BK376" s="126"/>
      <c r="BL376" s="126"/>
      <c r="BM376" s="126"/>
      <c r="BN376" s="126"/>
      <c r="BO376" s="126"/>
      <c r="BP376" s="153"/>
      <c r="BQ376" s="126"/>
      <c r="BR376" s="126"/>
      <c r="BS376" s="126"/>
      <c r="BT376" s="126"/>
      <c r="BU376" s="126"/>
      <c r="BV376" s="126"/>
      <c r="BW376" s="126"/>
      <c r="BX376" s="126"/>
      <c r="BY376" s="126"/>
      <c r="BZ376" s="126"/>
      <c r="CA376" s="126"/>
      <c r="CB376" s="126"/>
      <c r="CC376" s="219">
        <f>LOOKUP(A376,'Dropdown-Content (Hidden)'!$K$87:$K$137,'Dropdown-Content (Hidden)'!$N$87:$N$137)</f>
        <v>0</v>
      </c>
      <c r="CD376" s="219">
        <f>LOOKUP(A376,'Dropdown-Content (Hidden)'!$K$87:$K$137,'Dropdown-Content (Hidden)'!$O$87:$O$137)</f>
        <v>0</v>
      </c>
    </row>
    <row r="377" spans="1:82" ht="25.5" hidden="1" customHeight="1" x14ac:dyDescent="0.25">
      <c r="A377" s="45">
        <v>34</v>
      </c>
      <c r="B377" s="359" t="str">
        <f>LOOKUP(A377,'Dropdown-Content (Hidden)'!$K$87:$K$137,'Dropdown-Content (Hidden)'!$B$87:$B$137)</f>
        <v xml:space="preserve">  </v>
      </c>
      <c r="C377" s="359"/>
      <c r="D377" s="359"/>
      <c r="E377" s="359"/>
      <c r="F377" s="359"/>
      <c r="G377" s="359"/>
      <c r="H377" s="359"/>
      <c r="I377" s="359"/>
      <c r="J377" s="359"/>
      <c r="K377" s="359"/>
      <c r="L377" s="359"/>
      <c r="M377" s="359"/>
      <c r="N377" s="359"/>
      <c r="O377" s="359"/>
      <c r="P377" s="359"/>
      <c r="Q377" s="359"/>
      <c r="R377" s="359"/>
      <c r="S377" s="359"/>
      <c r="T377" s="367"/>
      <c r="U377" s="367"/>
      <c r="V377" s="367"/>
      <c r="W377" s="367"/>
      <c r="X377" s="367"/>
      <c r="Y377" s="367"/>
      <c r="Z377" s="367"/>
      <c r="AA377" s="367"/>
      <c r="AB377" s="367"/>
      <c r="AC377" s="367"/>
      <c r="AD377" s="367"/>
      <c r="AE377" s="367"/>
      <c r="AF377" s="367"/>
      <c r="AG377" s="13"/>
      <c r="AH377" s="364"/>
      <c r="AI377" s="364"/>
      <c r="AJ377" s="364"/>
      <c r="AK377" s="364"/>
      <c r="AL377" s="364"/>
      <c r="AM377" s="364"/>
      <c r="AN377" s="364"/>
      <c r="AO377" s="364"/>
      <c r="AP377" s="364"/>
      <c r="AQ377" s="364"/>
      <c r="AR377" s="364"/>
      <c r="AS377" s="364"/>
      <c r="AT377" s="13"/>
      <c r="BK377" s="126"/>
      <c r="BL377" s="126"/>
      <c r="BM377" s="126"/>
      <c r="BN377" s="126"/>
      <c r="BO377" s="126"/>
      <c r="BP377" s="153"/>
      <c r="BQ377" s="126"/>
      <c r="BR377" s="126"/>
      <c r="BS377" s="126"/>
      <c r="BT377" s="126"/>
      <c r="BU377" s="126"/>
      <c r="BV377" s="126"/>
      <c r="BW377" s="126"/>
      <c r="BX377" s="126"/>
      <c r="BY377" s="126"/>
      <c r="BZ377" s="126"/>
      <c r="CA377" s="126"/>
      <c r="CB377" s="126"/>
      <c r="CC377" s="219">
        <f>LOOKUP(A377,'Dropdown-Content (Hidden)'!$K$87:$K$137,'Dropdown-Content (Hidden)'!$N$87:$N$137)</f>
        <v>0</v>
      </c>
      <c r="CD377" s="219">
        <f>LOOKUP(A377,'Dropdown-Content (Hidden)'!$K$87:$K$137,'Dropdown-Content (Hidden)'!$O$87:$O$137)</f>
        <v>0</v>
      </c>
    </row>
    <row r="378" spans="1:82" ht="25.5" hidden="1" customHeight="1" x14ac:dyDescent="0.25">
      <c r="A378" s="45">
        <v>35</v>
      </c>
      <c r="B378" s="359" t="str">
        <f>LOOKUP(A378,'Dropdown-Content (Hidden)'!$K$87:$K$137,'Dropdown-Content (Hidden)'!$B$87:$B$137)</f>
        <v xml:space="preserve">  </v>
      </c>
      <c r="C378" s="359"/>
      <c r="D378" s="359"/>
      <c r="E378" s="359"/>
      <c r="F378" s="359"/>
      <c r="G378" s="359"/>
      <c r="H378" s="359"/>
      <c r="I378" s="359"/>
      <c r="J378" s="359"/>
      <c r="K378" s="359"/>
      <c r="L378" s="359"/>
      <c r="M378" s="359"/>
      <c r="N378" s="359"/>
      <c r="O378" s="359"/>
      <c r="P378" s="359"/>
      <c r="Q378" s="359"/>
      <c r="R378" s="359"/>
      <c r="S378" s="359"/>
      <c r="T378" s="367"/>
      <c r="U378" s="367"/>
      <c r="V378" s="367"/>
      <c r="W378" s="367"/>
      <c r="X378" s="367"/>
      <c r="Y378" s="367"/>
      <c r="Z378" s="367"/>
      <c r="AA378" s="367"/>
      <c r="AB378" s="367"/>
      <c r="AC378" s="367"/>
      <c r="AD378" s="367"/>
      <c r="AE378" s="367"/>
      <c r="AF378" s="367"/>
      <c r="AG378" s="13"/>
      <c r="AH378" s="364"/>
      <c r="AI378" s="364"/>
      <c r="AJ378" s="364"/>
      <c r="AK378" s="364"/>
      <c r="AL378" s="364"/>
      <c r="AM378" s="364"/>
      <c r="AN378" s="364"/>
      <c r="AO378" s="364"/>
      <c r="AP378" s="364"/>
      <c r="AQ378" s="364"/>
      <c r="AR378" s="364"/>
      <c r="AS378" s="364"/>
      <c r="AT378" s="13"/>
      <c r="BK378" s="126"/>
      <c r="BL378" s="126"/>
      <c r="BM378" s="126"/>
      <c r="BN378" s="126"/>
      <c r="BO378" s="126"/>
      <c r="BP378" s="153"/>
      <c r="BQ378" s="126"/>
      <c r="BR378" s="126"/>
      <c r="BS378" s="126"/>
      <c r="BT378" s="126"/>
      <c r="BU378" s="126"/>
      <c r="BV378" s="126"/>
      <c r="BW378" s="126"/>
      <c r="BX378" s="126"/>
      <c r="BY378" s="126"/>
      <c r="BZ378" s="126"/>
      <c r="CA378" s="126"/>
      <c r="CB378" s="126"/>
      <c r="CC378" s="219">
        <f>LOOKUP(A378,'Dropdown-Content (Hidden)'!$K$87:$K$137,'Dropdown-Content (Hidden)'!$N$87:$N$137)</f>
        <v>0</v>
      </c>
      <c r="CD378" s="219">
        <f>LOOKUP(A378,'Dropdown-Content (Hidden)'!$K$87:$K$137,'Dropdown-Content (Hidden)'!$O$87:$O$137)</f>
        <v>0</v>
      </c>
    </row>
    <row r="379" spans="1:82" ht="25.5" hidden="1" customHeight="1" x14ac:dyDescent="0.25">
      <c r="A379" s="45">
        <v>36</v>
      </c>
      <c r="B379" s="359" t="str">
        <f>LOOKUP(A379,'Dropdown-Content (Hidden)'!$K$87:$K$137,'Dropdown-Content (Hidden)'!$B$87:$B$137)</f>
        <v xml:space="preserve">  </v>
      </c>
      <c r="C379" s="359"/>
      <c r="D379" s="359"/>
      <c r="E379" s="359"/>
      <c r="F379" s="359"/>
      <c r="G379" s="359"/>
      <c r="H379" s="359"/>
      <c r="I379" s="359"/>
      <c r="J379" s="359"/>
      <c r="K379" s="359"/>
      <c r="L379" s="359"/>
      <c r="M379" s="359"/>
      <c r="N379" s="359"/>
      <c r="O379" s="359"/>
      <c r="P379" s="359"/>
      <c r="Q379" s="359"/>
      <c r="R379" s="359"/>
      <c r="S379" s="359"/>
      <c r="T379" s="367"/>
      <c r="U379" s="367"/>
      <c r="V379" s="367"/>
      <c r="W379" s="367"/>
      <c r="X379" s="367"/>
      <c r="Y379" s="367"/>
      <c r="Z379" s="367"/>
      <c r="AA379" s="367"/>
      <c r="AB379" s="367"/>
      <c r="AC379" s="367"/>
      <c r="AD379" s="367"/>
      <c r="AE379" s="367"/>
      <c r="AF379" s="367"/>
      <c r="AG379" s="13"/>
      <c r="AH379" s="364"/>
      <c r="AI379" s="364"/>
      <c r="AJ379" s="364"/>
      <c r="AK379" s="364"/>
      <c r="AL379" s="364"/>
      <c r="AM379" s="364"/>
      <c r="AN379" s="364"/>
      <c r="AO379" s="364"/>
      <c r="AP379" s="364"/>
      <c r="AQ379" s="364"/>
      <c r="AR379" s="364"/>
      <c r="AS379" s="364"/>
      <c r="AT379" s="13"/>
      <c r="BK379" s="126"/>
      <c r="BL379" s="126"/>
      <c r="BM379" s="126"/>
      <c r="BN379" s="126"/>
      <c r="BO379" s="126"/>
      <c r="BP379" s="153"/>
      <c r="BQ379" s="126"/>
      <c r="BR379" s="126"/>
      <c r="BS379" s="126"/>
      <c r="BT379" s="126"/>
      <c r="BU379" s="126"/>
      <c r="BV379" s="126"/>
      <c r="BW379" s="126"/>
      <c r="BX379" s="126"/>
      <c r="BY379" s="126"/>
      <c r="BZ379" s="126"/>
      <c r="CA379" s="126"/>
      <c r="CB379" s="126"/>
      <c r="CC379" s="219">
        <f>LOOKUP(A379,'Dropdown-Content (Hidden)'!$K$87:$K$137,'Dropdown-Content (Hidden)'!$N$87:$N$137)</f>
        <v>0</v>
      </c>
      <c r="CD379" s="219">
        <f>LOOKUP(A379,'Dropdown-Content (Hidden)'!$K$87:$K$137,'Dropdown-Content (Hidden)'!$O$87:$O$137)</f>
        <v>0</v>
      </c>
    </row>
    <row r="380" spans="1:82" ht="25.5" hidden="1" customHeight="1" x14ac:dyDescent="0.25">
      <c r="A380" s="45">
        <v>37</v>
      </c>
      <c r="B380" s="359" t="str">
        <f>LOOKUP(A380,'Dropdown-Content (Hidden)'!$K$87:$K$137,'Dropdown-Content (Hidden)'!$B$87:$B$137)</f>
        <v xml:space="preserve">  </v>
      </c>
      <c r="C380" s="359"/>
      <c r="D380" s="359"/>
      <c r="E380" s="359"/>
      <c r="F380" s="359"/>
      <c r="G380" s="359"/>
      <c r="H380" s="359"/>
      <c r="I380" s="359"/>
      <c r="J380" s="359"/>
      <c r="K380" s="359"/>
      <c r="L380" s="359"/>
      <c r="M380" s="359"/>
      <c r="N380" s="359"/>
      <c r="O380" s="359"/>
      <c r="P380" s="359"/>
      <c r="Q380" s="359"/>
      <c r="R380" s="359"/>
      <c r="S380" s="359"/>
      <c r="T380" s="367"/>
      <c r="U380" s="367"/>
      <c r="V380" s="367"/>
      <c r="W380" s="367"/>
      <c r="X380" s="367"/>
      <c r="Y380" s="367"/>
      <c r="Z380" s="367"/>
      <c r="AA380" s="367"/>
      <c r="AB380" s="367"/>
      <c r="AC380" s="367"/>
      <c r="AD380" s="367"/>
      <c r="AE380" s="367"/>
      <c r="AF380" s="367"/>
      <c r="AG380" s="13"/>
      <c r="AH380" s="364"/>
      <c r="AI380" s="364"/>
      <c r="AJ380" s="364"/>
      <c r="AK380" s="364"/>
      <c r="AL380" s="364"/>
      <c r="AM380" s="364"/>
      <c r="AN380" s="364"/>
      <c r="AO380" s="364"/>
      <c r="AP380" s="364"/>
      <c r="AQ380" s="364"/>
      <c r="AR380" s="364"/>
      <c r="AS380" s="364"/>
      <c r="AT380" s="13"/>
      <c r="BK380" s="126"/>
      <c r="BL380" s="126"/>
      <c r="BM380" s="126"/>
      <c r="BN380" s="126"/>
      <c r="BO380" s="126"/>
      <c r="BP380" s="153"/>
      <c r="BQ380" s="126"/>
      <c r="BR380" s="126"/>
      <c r="BS380" s="126"/>
      <c r="BT380" s="126"/>
      <c r="BU380" s="126"/>
      <c r="BV380" s="126"/>
      <c r="BW380" s="126"/>
      <c r="BX380" s="126"/>
      <c r="BY380" s="126"/>
      <c r="BZ380" s="126"/>
      <c r="CA380" s="126"/>
      <c r="CB380" s="126"/>
      <c r="CC380" s="219">
        <f>LOOKUP(A380,'Dropdown-Content (Hidden)'!$K$87:$K$137,'Dropdown-Content (Hidden)'!$N$87:$N$137)</f>
        <v>0</v>
      </c>
      <c r="CD380" s="219">
        <f>LOOKUP(A380,'Dropdown-Content (Hidden)'!$K$87:$K$137,'Dropdown-Content (Hidden)'!$O$87:$O$137)</f>
        <v>0</v>
      </c>
    </row>
    <row r="381" spans="1:82" ht="25.5" hidden="1" customHeight="1" x14ac:dyDescent="0.25">
      <c r="A381" s="45">
        <v>38</v>
      </c>
      <c r="B381" s="359" t="str">
        <f>LOOKUP(A381,'Dropdown-Content (Hidden)'!$K$87:$K$137,'Dropdown-Content (Hidden)'!$B$87:$B$137)</f>
        <v xml:space="preserve">  </v>
      </c>
      <c r="C381" s="359"/>
      <c r="D381" s="359"/>
      <c r="E381" s="359"/>
      <c r="F381" s="359"/>
      <c r="G381" s="359"/>
      <c r="H381" s="359"/>
      <c r="I381" s="359"/>
      <c r="J381" s="359"/>
      <c r="K381" s="359"/>
      <c r="L381" s="359"/>
      <c r="M381" s="359"/>
      <c r="N381" s="359"/>
      <c r="O381" s="359"/>
      <c r="P381" s="359"/>
      <c r="Q381" s="359"/>
      <c r="R381" s="359"/>
      <c r="S381" s="359"/>
      <c r="T381" s="367"/>
      <c r="U381" s="367"/>
      <c r="V381" s="367"/>
      <c r="W381" s="367"/>
      <c r="X381" s="367"/>
      <c r="Y381" s="367"/>
      <c r="Z381" s="367"/>
      <c r="AA381" s="367"/>
      <c r="AB381" s="367"/>
      <c r="AC381" s="367"/>
      <c r="AD381" s="367"/>
      <c r="AE381" s="367"/>
      <c r="AF381" s="367"/>
      <c r="AG381" s="13"/>
      <c r="AH381" s="364"/>
      <c r="AI381" s="364"/>
      <c r="AJ381" s="364"/>
      <c r="AK381" s="364"/>
      <c r="AL381" s="364"/>
      <c r="AM381" s="364"/>
      <c r="AN381" s="364"/>
      <c r="AO381" s="364"/>
      <c r="AP381" s="364"/>
      <c r="AQ381" s="364"/>
      <c r="AR381" s="364"/>
      <c r="AS381" s="364"/>
      <c r="AT381" s="13"/>
      <c r="BK381" s="126"/>
      <c r="BL381" s="126"/>
      <c r="BM381" s="126"/>
      <c r="BN381" s="126"/>
      <c r="BO381" s="126"/>
      <c r="BP381" s="153"/>
      <c r="BQ381" s="126"/>
      <c r="BR381" s="126"/>
      <c r="BS381" s="126"/>
      <c r="BT381" s="126"/>
      <c r="BU381" s="126"/>
      <c r="BV381" s="126"/>
      <c r="BW381" s="126"/>
      <c r="BX381" s="126"/>
      <c r="BY381" s="126"/>
      <c r="BZ381" s="126"/>
      <c r="CA381" s="126"/>
      <c r="CB381" s="126"/>
      <c r="CC381" s="219">
        <f>LOOKUP(A381,'Dropdown-Content (Hidden)'!$K$87:$K$137,'Dropdown-Content (Hidden)'!$N$87:$N$137)</f>
        <v>0</v>
      </c>
      <c r="CD381" s="219">
        <f>LOOKUP(A381,'Dropdown-Content (Hidden)'!$K$87:$K$137,'Dropdown-Content (Hidden)'!$O$87:$O$137)</f>
        <v>0</v>
      </c>
    </row>
    <row r="382" spans="1:82" ht="25.5" hidden="1" customHeight="1" x14ac:dyDescent="0.25">
      <c r="A382" s="45">
        <v>39</v>
      </c>
      <c r="B382" s="359" t="str">
        <f>LOOKUP(A382,'Dropdown-Content (Hidden)'!$K$87:$K$137,'Dropdown-Content (Hidden)'!$B$87:$B$137)</f>
        <v xml:space="preserve">  </v>
      </c>
      <c r="C382" s="359"/>
      <c r="D382" s="359"/>
      <c r="E382" s="359"/>
      <c r="F382" s="359"/>
      <c r="G382" s="359"/>
      <c r="H382" s="359"/>
      <c r="I382" s="359"/>
      <c r="J382" s="359"/>
      <c r="K382" s="359"/>
      <c r="L382" s="359"/>
      <c r="M382" s="359"/>
      <c r="N382" s="359"/>
      <c r="O382" s="359"/>
      <c r="P382" s="359"/>
      <c r="Q382" s="359"/>
      <c r="R382" s="359"/>
      <c r="S382" s="359"/>
      <c r="T382" s="367"/>
      <c r="U382" s="367"/>
      <c r="V382" s="367"/>
      <c r="W382" s="367"/>
      <c r="X382" s="367"/>
      <c r="Y382" s="367"/>
      <c r="Z382" s="367"/>
      <c r="AA382" s="367"/>
      <c r="AB382" s="367"/>
      <c r="AC382" s="367"/>
      <c r="AD382" s="367"/>
      <c r="AE382" s="367"/>
      <c r="AF382" s="367"/>
      <c r="AG382" s="13"/>
      <c r="AH382" s="364"/>
      <c r="AI382" s="364"/>
      <c r="AJ382" s="364"/>
      <c r="AK382" s="364"/>
      <c r="AL382" s="364"/>
      <c r="AM382" s="364"/>
      <c r="AN382" s="364"/>
      <c r="AO382" s="364"/>
      <c r="AP382" s="364"/>
      <c r="AQ382" s="364"/>
      <c r="AR382" s="364"/>
      <c r="AS382" s="364"/>
      <c r="AT382" s="13"/>
      <c r="BK382" s="126"/>
      <c r="BL382" s="126"/>
      <c r="BM382" s="126"/>
      <c r="BN382" s="126"/>
      <c r="BO382" s="126"/>
      <c r="BP382" s="153"/>
      <c r="BQ382" s="126"/>
      <c r="BR382" s="126"/>
      <c r="BS382" s="126"/>
      <c r="BT382" s="126"/>
      <c r="BU382" s="126"/>
      <c r="BV382" s="126"/>
      <c r="BW382" s="126"/>
      <c r="BX382" s="126"/>
      <c r="BY382" s="126"/>
      <c r="BZ382" s="126"/>
      <c r="CA382" s="126"/>
      <c r="CB382" s="126"/>
      <c r="CC382" s="219">
        <f>LOOKUP(A382,'Dropdown-Content (Hidden)'!$K$87:$K$137,'Dropdown-Content (Hidden)'!$N$87:$N$137)</f>
        <v>0</v>
      </c>
      <c r="CD382" s="219">
        <f>LOOKUP(A382,'Dropdown-Content (Hidden)'!$K$87:$K$137,'Dropdown-Content (Hidden)'!$O$87:$O$137)</f>
        <v>0</v>
      </c>
    </row>
    <row r="383" spans="1:82" ht="25.5" hidden="1" customHeight="1" x14ac:dyDescent="0.25">
      <c r="A383" s="45">
        <v>40</v>
      </c>
      <c r="B383" s="359" t="str">
        <f>LOOKUP(A383,'Dropdown-Content (Hidden)'!$K$87:$K$137,'Dropdown-Content (Hidden)'!$B$87:$B$137)</f>
        <v xml:space="preserve">  </v>
      </c>
      <c r="C383" s="359"/>
      <c r="D383" s="359"/>
      <c r="E383" s="359"/>
      <c r="F383" s="359"/>
      <c r="G383" s="359"/>
      <c r="H383" s="359"/>
      <c r="I383" s="359"/>
      <c r="J383" s="359"/>
      <c r="K383" s="359"/>
      <c r="L383" s="359"/>
      <c r="M383" s="359"/>
      <c r="N383" s="359"/>
      <c r="O383" s="359"/>
      <c r="P383" s="359"/>
      <c r="Q383" s="359"/>
      <c r="R383" s="359"/>
      <c r="S383" s="359"/>
      <c r="T383" s="367"/>
      <c r="U383" s="367"/>
      <c r="V383" s="367"/>
      <c r="W383" s="367"/>
      <c r="X383" s="367"/>
      <c r="Y383" s="367"/>
      <c r="Z383" s="367"/>
      <c r="AA383" s="367"/>
      <c r="AB383" s="367"/>
      <c r="AC383" s="367"/>
      <c r="AD383" s="367"/>
      <c r="AE383" s="367"/>
      <c r="AF383" s="367"/>
      <c r="AG383" s="13"/>
      <c r="AH383" s="364"/>
      <c r="AI383" s="364"/>
      <c r="AJ383" s="364"/>
      <c r="AK383" s="364"/>
      <c r="AL383" s="364"/>
      <c r="AM383" s="364"/>
      <c r="AN383" s="364"/>
      <c r="AO383" s="364"/>
      <c r="AP383" s="364"/>
      <c r="AQ383" s="364"/>
      <c r="AR383" s="364"/>
      <c r="AS383" s="364"/>
      <c r="AT383" s="13"/>
      <c r="BK383" s="126"/>
      <c r="BL383" s="126"/>
      <c r="BM383" s="126"/>
      <c r="BN383" s="126"/>
      <c r="BO383" s="126"/>
      <c r="BP383" s="153"/>
      <c r="BQ383" s="126"/>
      <c r="BR383" s="126"/>
      <c r="BS383" s="126"/>
      <c r="BT383" s="126"/>
      <c r="BU383" s="126"/>
      <c r="BV383" s="126"/>
      <c r="BW383" s="126"/>
      <c r="BX383" s="126"/>
      <c r="BY383" s="126"/>
      <c r="BZ383" s="126"/>
      <c r="CA383" s="126"/>
      <c r="CB383" s="126"/>
      <c r="CC383" s="219">
        <f>LOOKUP(A383,'Dropdown-Content (Hidden)'!$K$87:$K$137,'Dropdown-Content (Hidden)'!$N$87:$N$137)</f>
        <v>0</v>
      </c>
      <c r="CD383" s="219">
        <f>LOOKUP(A383,'Dropdown-Content (Hidden)'!$K$87:$K$137,'Dropdown-Content (Hidden)'!$O$87:$O$137)</f>
        <v>0</v>
      </c>
    </row>
    <row r="384" spans="1:82" ht="25.5" hidden="1" customHeight="1" x14ac:dyDescent="0.25">
      <c r="A384" s="45">
        <v>41</v>
      </c>
      <c r="B384" s="359" t="str">
        <f>LOOKUP(A384,'Dropdown-Content (Hidden)'!$K$87:$K$137,'Dropdown-Content (Hidden)'!$B$87:$B$137)</f>
        <v xml:space="preserve">  </v>
      </c>
      <c r="C384" s="359"/>
      <c r="D384" s="359"/>
      <c r="E384" s="359"/>
      <c r="F384" s="359"/>
      <c r="G384" s="359"/>
      <c r="H384" s="359"/>
      <c r="I384" s="359"/>
      <c r="J384" s="359"/>
      <c r="K384" s="359"/>
      <c r="L384" s="359"/>
      <c r="M384" s="359"/>
      <c r="N384" s="359"/>
      <c r="O384" s="359"/>
      <c r="P384" s="359"/>
      <c r="Q384" s="359"/>
      <c r="R384" s="359"/>
      <c r="S384" s="359"/>
      <c r="T384" s="367"/>
      <c r="U384" s="367"/>
      <c r="V384" s="367"/>
      <c r="W384" s="367"/>
      <c r="X384" s="367"/>
      <c r="Y384" s="367"/>
      <c r="Z384" s="367"/>
      <c r="AA384" s="367"/>
      <c r="AB384" s="367"/>
      <c r="AC384" s="367"/>
      <c r="AD384" s="367"/>
      <c r="AE384" s="367"/>
      <c r="AF384" s="367"/>
      <c r="AG384" s="13"/>
      <c r="AH384" s="364"/>
      <c r="AI384" s="364"/>
      <c r="AJ384" s="364"/>
      <c r="AK384" s="364"/>
      <c r="AL384" s="364"/>
      <c r="AM384" s="364"/>
      <c r="AN384" s="364"/>
      <c r="AO384" s="364"/>
      <c r="AP384" s="364"/>
      <c r="AQ384" s="364"/>
      <c r="AR384" s="364"/>
      <c r="AS384" s="364"/>
      <c r="AT384" s="13"/>
      <c r="BK384" s="126"/>
      <c r="BL384" s="126"/>
      <c r="BM384" s="126"/>
      <c r="BN384" s="126"/>
      <c r="BO384" s="126"/>
      <c r="BP384" s="153"/>
      <c r="BQ384" s="126"/>
      <c r="BR384" s="126"/>
      <c r="BS384" s="126"/>
      <c r="BT384" s="126"/>
      <c r="BU384" s="126"/>
      <c r="BV384" s="126"/>
      <c r="BW384" s="126"/>
      <c r="BX384" s="126"/>
      <c r="BY384" s="126"/>
      <c r="BZ384" s="126"/>
      <c r="CA384" s="126"/>
      <c r="CB384" s="126"/>
      <c r="CC384" s="219">
        <f>LOOKUP(A384,'Dropdown-Content (Hidden)'!$K$87:$K$137,'Dropdown-Content (Hidden)'!$N$87:$N$137)</f>
        <v>0</v>
      </c>
      <c r="CD384" s="219">
        <f>LOOKUP(A384,'Dropdown-Content (Hidden)'!$K$87:$K$137,'Dropdown-Content (Hidden)'!$O$87:$O$137)</f>
        <v>0</v>
      </c>
    </row>
    <row r="385" spans="1:82" ht="25.5" hidden="1" customHeight="1" x14ac:dyDescent="0.25">
      <c r="A385" s="45">
        <v>42</v>
      </c>
      <c r="B385" s="359" t="str">
        <f>LOOKUP(A385,'Dropdown-Content (Hidden)'!$K$87:$K$137,'Dropdown-Content (Hidden)'!$B$87:$B$137)</f>
        <v xml:space="preserve">  </v>
      </c>
      <c r="C385" s="359"/>
      <c r="D385" s="359"/>
      <c r="E385" s="359"/>
      <c r="F385" s="359"/>
      <c r="G385" s="359"/>
      <c r="H385" s="359"/>
      <c r="I385" s="359"/>
      <c r="J385" s="359"/>
      <c r="K385" s="359"/>
      <c r="L385" s="359"/>
      <c r="M385" s="359"/>
      <c r="N385" s="359"/>
      <c r="O385" s="359"/>
      <c r="P385" s="359"/>
      <c r="Q385" s="359"/>
      <c r="R385" s="359"/>
      <c r="S385" s="359"/>
      <c r="T385" s="367"/>
      <c r="U385" s="367"/>
      <c r="V385" s="367"/>
      <c r="W385" s="367"/>
      <c r="X385" s="367"/>
      <c r="Y385" s="367"/>
      <c r="Z385" s="367"/>
      <c r="AA385" s="367"/>
      <c r="AB385" s="367"/>
      <c r="AC385" s="367"/>
      <c r="AD385" s="367"/>
      <c r="AE385" s="367"/>
      <c r="AF385" s="367"/>
      <c r="AG385" s="13"/>
      <c r="AH385" s="364"/>
      <c r="AI385" s="364"/>
      <c r="AJ385" s="364"/>
      <c r="AK385" s="364"/>
      <c r="AL385" s="364"/>
      <c r="AM385" s="364"/>
      <c r="AN385" s="364"/>
      <c r="AO385" s="364"/>
      <c r="AP385" s="364"/>
      <c r="AQ385" s="364"/>
      <c r="AR385" s="364"/>
      <c r="AS385" s="364"/>
      <c r="AT385" s="13"/>
      <c r="BK385" s="126"/>
      <c r="BL385" s="126"/>
      <c r="BM385" s="126"/>
      <c r="BN385" s="126"/>
      <c r="BO385" s="126"/>
      <c r="BP385" s="153"/>
      <c r="BQ385" s="126"/>
      <c r="BR385" s="126"/>
      <c r="BS385" s="126"/>
      <c r="BT385" s="126"/>
      <c r="BU385" s="126"/>
      <c r="BV385" s="126"/>
      <c r="BW385" s="126"/>
      <c r="BX385" s="126"/>
      <c r="BY385" s="126"/>
      <c r="BZ385" s="126"/>
      <c r="CA385" s="126"/>
      <c r="CB385" s="126"/>
      <c r="CC385" s="219">
        <f>LOOKUP(A385,'Dropdown-Content (Hidden)'!$K$87:$K$137,'Dropdown-Content (Hidden)'!$N$87:$N$137)</f>
        <v>0</v>
      </c>
      <c r="CD385" s="219">
        <f>LOOKUP(A385,'Dropdown-Content (Hidden)'!$K$87:$K$137,'Dropdown-Content (Hidden)'!$O$87:$O$137)</f>
        <v>0</v>
      </c>
    </row>
    <row r="386" spans="1:82" ht="25.5" hidden="1" customHeight="1" x14ac:dyDescent="0.25">
      <c r="A386" s="45">
        <v>43</v>
      </c>
      <c r="B386" s="359" t="str">
        <f>LOOKUP(A386,'Dropdown-Content (Hidden)'!$K$87:$K$137,'Dropdown-Content (Hidden)'!$B$87:$B$137)</f>
        <v xml:space="preserve">  </v>
      </c>
      <c r="C386" s="359"/>
      <c r="D386" s="359"/>
      <c r="E386" s="359"/>
      <c r="F386" s="359"/>
      <c r="G386" s="359"/>
      <c r="H386" s="359"/>
      <c r="I386" s="359"/>
      <c r="J386" s="359"/>
      <c r="K386" s="359"/>
      <c r="L386" s="359"/>
      <c r="M386" s="359"/>
      <c r="N386" s="359"/>
      <c r="O386" s="359"/>
      <c r="P386" s="359"/>
      <c r="Q386" s="359"/>
      <c r="R386" s="359"/>
      <c r="S386" s="359"/>
      <c r="T386" s="367"/>
      <c r="U386" s="367"/>
      <c r="V386" s="367"/>
      <c r="W386" s="367"/>
      <c r="X386" s="367"/>
      <c r="Y386" s="367"/>
      <c r="Z386" s="367"/>
      <c r="AA386" s="367"/>
      <c r="AB386" s="367"/>
      <c r="AC386" s="367"/>
      <c r="AD386" s="367"/>
      <c r="AE386" s="367"/>
      <c r="AF386" s="367"/>
      <c r="AG386" s="13"/>
      <c r="AH386" s="364"/>
      <c r="AI386" s="364"/>
      <c r="AJ386" s="364"/>
      <c r="AK386" s="364"/>
      <c r="AL386" s="364"/>
      <c r="AM386" s="364"/>
      <c r="AN386" s="364"/>
      <c r="AO386" s="364"/>
      <c r="AP386" s="364"/>
      <c r="AQ386" s="364"/>
      <c r="AR386" s="364"/>
      <c r="AS386" s="364"/>
      <c r="AT386" s="13"/>
      <c r="BK386" s="126"/>
      <c r="BL386" s="126"/>
      <c r="BM386" s="126"/>
      <c r="BN386" s="126"/>
      <c r="BO386" s="126"/>
      <c r="BP386" s="153"/>
      <c r="BQ386" s="126"/>
      <c r="BR386" s="126"/>
      <c r="BS386" s="126"/>
      <c r="BT386" s="126"/>
      <c r="BU386" s="126"/>
      <c r="BV386" s="126"/>
      <c r="BW386" s="126"/>
      <c r="BX386" s="126"/>
      <c r="BY386" s="126"/>
      <c r="BZ386" s="126"/>
      <c r="CA386" s="126"/>
      <c r="CB386" s="126"/>
      <c r="CC386" s="219">
        <f>LOOKUP(A386,'Dropdown-Content (Hidden)'!$K$87:$K$137,'Dropdown-Content (Hidden)'!$N$87:$N$137)</f>
        <v>0</v>
      </c>
      <c r="CD386" s="219">
        <f>LOOKUP(A386,'Dropdown-Content (Hidden)'!$K$87:$K$137,'Dropdown-Content (Hidden)'!$O$87:$O$137)</f>
        <v>0</v>
      </c>
    </row>
    <row r="387" spans="1:82" ht="25.5" hidden="1" customHeight="1" x14ac:dyDescent="0.25">
      <c r="A387" s="45">
        <v>44</v>
      </c>
      <c r="B387" s="359" t="str">
        <f>LOOKUP(A387,'Dropdown-Content (Hidden)'!$K$87:$K$137,'Dropdown-Content (Hidden)'!$B$87:$B$137)</f>
        <v xml:space="preserve">  </v>
      </c>
      <c r="C387" s="359"/>
      <c r="D387" s="359"/>
      <c r="E387" s="359"/>
      <c r="F387" s="359"/>
      <c r="G387" s="359"/>
      <c r="H387" s="359"/>
      <c r="I387" s="359"/>
      <c r="J387" s="359"/>
      <c r="K387" s="359"/>
      <c r="L387" s="359"/>
      <c r="M387" s="359"/>
      <c r="N387" s="359"/>
      <c r="O387" s="359"/>
      <c r="P387" s="359"/>
      <c r="Q387" s="359"/>
      <c r="R387" s="359"/>
      <c r="S387" s="359"/>
      <c r="T387" s="367"/>
      <c r="U387" s="367"/>
      <c r="V387" s="367"/>
      <c r="W387" s="367"/>
      <c r="X387" s="367"/>
      <c r="Y387" s="367"/>
      <c r="Z387" s="367"/>
      <c r="AA387" s="367"/>
      <c r="AB387" s="367"/>
      <c r="AC387" s="367"/>
      <c r="AD387" s="367"/>
      <c r="AE387" s="367"/>
      <c r="AF387" s="367"/>
      <c r="AG387" s="13"/>
      <c r="AH387" s="364"/>
      <c r="AI387" s="364"/>
      <c r="AJ387" s="364"/>
      <c r="AK387" s="364"/>
      <c r="AL387" s="364"/>
      <c r="AM387" s="364"/>
      <c r="AN387" s="364"/>
      <c r="AO387" s="364"/>
      <c r="AP387" s="364"/>
      <c r="AQ387" s="364"/>
      <c r="AR387" s="364"/>
      <c r="AS387" s="364"/>
      <c r="AT387" s="13"/>
      <c r="BK387" s="126"/>
      <c r="BL387" s="126"/>
      <c r="BM387" s="126"/>
      <c r="BN387" s="126"/>
      <c r="BO387" s="126"/>
      <c r="BP387" s="153"/>
      <c r="BQ387" s="126"/>
      <c r="BR387" s="126"/>
      <c r="BS387" s="126"/>
      <c r="BT387" s="126"/>
      <c r="BU387" s="126"/>
      <c r="BV387" s="126"/>
      <c r="BW387" s="126"/>
      <c r="BX387" s="126"/>
      <c r="BY387" s="126"/>
      <c r="BZ387" s="126"/>
      <c r="CA387" s="126"/>
      <c r="CB387" s="126"/>
      <c r="CC387" s="219">
        <f>LOOKUP(A387,'Dropdown-Content (Hidden)'!$K$87:$K$137,'Dropdown-Content (Hidden)'!$N$87:$N$137)</f>
        <v>0</v>
      </c>
      <c r="CD387" s="219">
        <f>LOOKUP(A387,'Dropdown-Content (Hidden)'!$K$87:$K$137,'Dropdown-Content (Hidden)'!$O$87:$O$137)</f>
        <v>0</v>
      </c>
    </row>
    <row r="388" spans="1:82" ht="25.5" hidden="1" customHeight="1" x14ac:dyDescent="0.25">
      <c r="A388" s="45">
        <v>45</v>
      </c>
      <c r="B388" s="359" t="str">
        <f>LOOKUP(A388,'Dropdown-Content (Hidden)'!$K$87:$K$137,'Dropdown-Content (Hidden)'!$B$87:$B$137)</f>
        <v xml:space="preserve">  </v>
      </c>
      <c r="C388" s="359"/>
      <c r="D388" s="359"/>
      <c r="E388" s="359"/>
      <c r="F388" s="359"/>
      <c r="G388" s="359"/>
      <c r="H388" s="359"/>
      <c r="I388" s="359"/>
      <c r="J388" s="359"/>
      <c r="K388" s="359"/>
      <c r="L388" s="359"/>
      <c r="M388" s="359"/>
      <c r="N388" s="359"/>
      <c r="O388" s="359"/>
      <c r="P388" s="359"/>
      <c r="Q388" s="359"/>
      <c r="R388" s="359"/>
      <c r="S388" s="359"/>
      <c r="T388" s="367"/>
      <c r="U388" s="367"/>
      <c r="V388" s="367"/>
      <c r="W388" s="367"/>
      <c r="X388" s="367"/>
      <c r="Y388" s="367"/>
      <c r="Z388" s="367"/>
      <c r="AA388" s="367"/>
      <c r="AB388" s="367"/>
      <c r="AC388" s="367"/>
      <c r="AD388" s="367"/>
      <c r="AE388" s="367"/>
      <c r="AF388" s="367"/>
      <c r="AG388" s="13"/>
      <c r="AH388" s="364"/>
      <c r="AI388" s="364"/>
      <c r="AJ388" s="364"/>
      <c r="AK388" s="364"/>
      <c r="AL388" s="364"/>
      <c r="AM388" s="364"/>
      <c r="AN388" s="364"/>
      <c r="AO388" s="364"/>
      <c r="AP388" s="364"/>
      <c r="AQ388" s="364"/>
      <c r="AR388" s="364"/>
      <c r="AS388" s="364"/>
      <c r="AT388" s="13"/>
      <c r="BK388" s="126"/>
      <c r="BL388" s="126"/>
      <c r="BM388" s="126"/>
      <c r="BN388" s="126"/>
      <c r="BO388" s="126"/>
      <c r="BP388" s="153"/>
      <c r="BQ388" s="126"/>
      <c r="BR388" s="126"/>
      <c r="BS388" s="126"/>
      <c r="BT388" s="126"/>
      <c r="BU388" s="126"/>
      <c r="BV388" s="126"/>
      <c r="BW388" s="126"/>
      <c r="BX388" s="126"/>
      <c r="BY388" s="126"/>
      <c r="BZ388" s="126"/>
      <c r="CA388" s="126"/>
      <c r="CB388" s="126"/>
      <c r="CC388" s="219">
        <f>LOOKUP(A388,'Dropdown-Content (Hidden)'!$K$87:$K$137,'Dropdown-Content (Hidden)'!$N$87:$N$137)</f>
        <v>0</v>
      </c>
      <c r="CD388" s="219">
        <f>LOOKUP(A388,'Dropdown-Content (Hidden)'!$K$87:$K$137,'Dropdown-Content (Hidden)'!$O$87:$O$137)</f>
        <v>0</v>
      </c>
    </row>
    <row r="389" spans="1:82" ht="25.5" hidden="1" customHeight="1" x14ac:dyDescent="0.25">
      <c r="A389" s="45">
        <v>46</v>
      </c>
      <c r="B389" s="359" t="str">
        <f>LOOKUP(A389,'Dropdown-Content (Hidden)'!$K$87:$K$137,'Dropdown-Content (Hidden)'!$B$87:$B$137)</f>
        <v xml:space="preserve">  </v>
      </c>
      <c r="C389" s="359"/>
      <c r="D389" s="359"/>
      <c r="E389" s="359"/>
      <c r="F389" s="359"/>
      <c r="G389" s="359"/>
      <c r="H389" s="359"/>
      <c r="I389" s="359"/>
      <c r="J389" s="359"/>
      <c r="K389" s="359"/>
      <c r="L389" s="359"/>
      <c r="M389" s="359"/>
      <c r="N389" s="359"/>
      <c r="O389" s="359"/>
      <c r="P389" s="359"/>
      <c r="Q389" s="359"/>
      <c r="R389" s="359"/>
      <c r="S389" s="359"/>
      <c r="T389" s="367"/>
      <c r="U389" s="367"/>
      <c r="V389" s="367"/>
      <c r="W389" s="367"/>
      <c r="X389" s="367"/>
      <c r="Y389" s="367"/>
      <c r="Z389" s="367"/>
      <c r="AA389" s="367"/>
      <c r="AB389" s="367"/>
      <c r="AC389" s="367"/>
      <c r="AD389" s="367"/>
      <c r="AE389" s="367"/>
      <c r="AF389" s="367"/>
      <c r="AG389" s="13"/>
      <c r="AH389" s="364"/>
      <c r="AI389" s="364"/>
      <c r="AJ389" s="364"/>
      <c r="AK389" s="364"/>
      <c r="AL389" s="364"/>
      <c r="AM389" s="364"/>
      <c r="AN389" s="364"/>
      <c r="AO389" s="364"/>
      <c r="AP389" s="364"/>
      <c r="AQ389" s="364"/>
      <c r="AR389" s="364"/>
      <c r="AS389" s="364"/>
      <c r="AT389" s="13"/>
      <c r="BK389" s="126"/>
      <c r="BL389" s="126"/>
      <c r="BM389" s="126"/>
      <c r="BN389" s="126"/>
      <c r="BO389" s="126"/>
      <c r="BP389" s="153"/>
      <c r="BQ389" s="126"/>
      <c r="BR389" s="126"/>
      <c r="BS389" s="126"/>
      <c r="BT389" s="126"/>
      <c r="BU389" s="126"/>
      <c r="BV389" s="126"/>
      <c r="BW389" s="126"/>
      <c r="BX389" s="126"/>
      <c r="BY389" s="126"/>
      <c r="BZ389" s="126"/>
      <c r="CA389" s="126"/>
      <c r="CB389" s="126"/>
      <c r="CC389" s="219">
        <f>LOOKUP(A389,'Dropdown-Content (Hidden)'!$K$87:$K$137,'Dropdown-Content (Hidden)'!$N$87:$N$137)</f>
        <v>0</v>
      </c>
      <c r="CD389" s="219">
        <f>LOOKUP(A389,'Dropdown-Content (Hidden)'!$K$87:$K$137,'Dropdown-Content (Hidden)'!$O$87:$O$137)</f>
        <v>0</v>
      </c>
    </row>
    <row r="390" spans="1:82" ht="25.5" hidden="1" customHeight="1" x14ac:dyDescent="0.25">
      <c r="A390" s="45">
        <v>47</v>
      </c>
      <c r="B390" s="359" t="str">
        <f>LOOKUP(A390,'Dropdown-Content (Hidden)'!$K$87:$K$137,'Dropdown-Content (Hidden)'!$B$87:$B$137)</f>
        <v xml:space="preserve">  </v>
      </c>
      <c r="C390" s="359"/>
      <c r="D390" s="359"/>
      <c r="E390" s="359"/>
      <c r="F390" s="359"/>
      <c r="G390" s="359"/>
      <c r="H390" s="359"/>
      <c r="I390" s="359"/>
      <c r="J390" s="359"/>
      <c r="K390" s="359"/>
      <c r="L390" s="359"/>
      <c r="M390" s="359"/>
      <c r="N390" s="359"/>
      <c r="O390" s="359"/>
      <c r="P390" s="359"/>
      <c r="Q390" s="359"/>
      <c r="R390" s="359"/>
      <c r="S390" s="359"/>
      <c r="T390" s="367"/>
      <c r="U390" s="367"/>
      <c r="V390" s="367"/>
      <c r="W390" s="367"/>
      <c r="X390" s="367"/>
      <c r="Y390" s="367"/>
      <c r="Z390" s="367"/>
      <c r="AA390" s="367"/>
      <c r="AB390" s="367"/>
      <c r="AC390" s="367"/>
      <c r="AD390" s="367"/>
      <c r="AE390" s="367"/>
      <c r="AF390" s="367"/>
      <c r="AG390" s="13"/>
      <c r="AH390" s="364"/>
      <c r="AI390" s="364"/>
      <c r="AJ390" s="364"/>
      <c r="AK390" s="364"/>
      <c r="AL390" s="364"/>
      <c r="AM390" s="364"/>
      <c r="AN390" s="364"/>
      <c r="AO390" s="364"/>
      <c r="AP390" s="364"/>
      <c r="AQ390" s="364"/>
      <c r="AR390" s="364"/>
      <c r="AS390" s="364"/>
      <c r="AT390" s="13"/>
      <c r="BK390" s="126"/>
      <c r="BL390" s="126"/>
      <c r="BM390" s="126"/>
      <c r="BN390" s="126"/>
      <c r="BO390" s="126"/>
      <c r="BP390" s="153"/>
      <c r="BQ390" s="126"/>
      <c r="BR390" s="126"/>
      <c r="BS390" s="126"/>
      <c r="BT390" s="126"/>
      <c r="BU390" s="126"/>
      <c r="BV390" s="126"/>
      <c r="BW390" s="126"/>
      <c r="BX390" s="126"/>
      <c r="BY390" s="126"/>
      <c r="BZ390" s="126"/>
      <c r="CA390" s="126"/>
      <c r="CB390" s="126"/>
      <c r="CC390" s="219">
        <f>LOOKUP(A390,'Dropdown-Content (Hidden)'!$K$87:$K$137,'Dropdown-Content (Hidden)'!$N$87:$N$137)</f>
        <v>0</v>
      </c>
      <c r="CD390" s="219">
        <f>LOOKUP(A390,'Dropdown-Content (Hidden)'!$K$87:$K$137,'Dropdown-Content (Hidden)'!$O$87:$O$137)</f>
        <v>0</v>
      </c>
    </row>
    <row r="391" spans="1:82" ht="25.5" hidden="1" customHeight="1" x14ac:dyDescent="0.25">
      <c r="A391" s="45">
        <v>48</v>
      </c>
      <c r="B391" s="359" t="str">
        <f>LOOKUP(A391,'Dropdown-Content (Hidden)'!$K$87:$K$137,'Dropdown-Content (Hidden)'!$B$87:$B$137)</f>
        <v xml:space="preserve">  </v>
      </c>
      <c r="C391" s="359"/>
      <c r="D391" s="359"/>
      <c r="E391" s="359"/>
      <c r="F391" s="359"/>
      <c r="G391" s="359"/>
      <c r="H391" s="359"/>
      <c r="I391" s="359"/>
      <c r="J391" s="359"/>
      <c r="K391" s="359"/>
      <c r="L391" s="359"/>
      <c r="M391" s="359"/>
      <c r="N391" s="359"/>
      <c r="O391" s="359"/>
      <c r="P391" s="359"/>
      <c r="Q391" s="359"/>
      <c r="R391" s="359"/>
      <c r="S391" s="359"/>
      <c r="T391" s="367"/>
      <c r="U391" s="367"/>
      <c r="V391" s="367"/>
      <c r="W391" s="367"/>
      <c r="X391" s="367"/>
      <c r="Y391" s="367"/>
      <c r="Z391" s="367"/>
      <c r="AA391" s="367"/>
      <c r="AB391" s="367"/>
      <c r="AC391" s="367"/>
      <c r="AD391" s="367"/>
      <c r="AE391" s="367"/>
      <c r="AF391" s="367"/>
      <c r="AG391" s="13"/>
      <c r="AH391" s="364"/>
      <c r="AI391" s="364"/>
      <c r="AJ391" s="364"/>
      <c r="AK391" s="364"/>
      <c r="AL391" s="364"/>
      <c r="AM391" s="364"/>
      <c r="AN391" s="364"/>
      <c r="AO391" s="364"/>
      <c r="AP391" s="364"/>
      <c r="AQ391" s="364"/>
      <c r="AR391" s="364"/>
      <c r="AS391" s="364"/>
      <c r="AT391" s="13"/>
      <c r="BK391" s="126"/>
      <c r="BL391" s="126"/>
      <c r="BM391" s="126"/>
      <c r="BN391" s="126"/>
      <c r="BO391" s="126"/>
      <c r="BP391" s="153"/>
      <c r="BQ391" s="126"/>
      <c r="BR391" s="126"/>
      <c r="BS391" s="126"/>
      <c r="BT391" s="126"/>
      <c r="BU391" s="126"/>
      <c r="BV391" s="126"/>
      <c r="BW391" s="126"/>
      <c r="BX391" s="126"/>
      <c r="BY391" s="126"/>
      <c r="BZ391" s="126"/>
      <c r="CA391" s="126"/>
      <c r="CB391" s="126"/>
      <c r="CC391" s="219">
        <f>LOOKUP(A391,'Dropdown-Content (Hidden)'!$K$87:$K$137,'Dropdown-Content (Hidden)'!$N$87:$N$137)</f>
        <v>0</v>
      </c>
      <c r="CD391" s="219">
        <f>LOOKUP(A391,'Dropdown-Content (Hidden)'!$K$87:$K$137,'Dropdown-Content (Hidden)'!$O$87:$O$137)</f>
        <v>0</v>
      </c>
    </row>
    <row r="392" spans="1:82" ht="25.5" hidden="1" customHeight="1" x14ac:dyDescent="0.25">
      <c r="A392" s="45">
        <v>49</v>
      </c>
      <c r="B392" s="359" t="str">
        <f>LOOKUP(A392,'Dropdown-Content (Hidden)'!$K$87:$K$137,'Dropdown-Content (Hidden)'!$B$87:$B$137)</f>
        <v xml:space="preserve">  </v>
      </c>
      <c r="C392" s="359"/>
      <c r="D392" s="359"/>
      <c r="E392" s="359"/>
      <c r="F392" s="359"/>
      <c r="G392" s="359"/>
      <c r="H392" s="359"/>
      <c r="I392" s="359"/>
      <c r="J392" s="359"/>
      <c r="K392" s="359"/>
      <c r="L392" s="359"/>
      <c r="M392" s="359"/>
      <c r="N392" s="359"/>
      <c r="O392" s="359"/>
      <c r="P392" s="359"/>
      <c r="Q392" s="359"/>
      <c r="R392" s="359"/>
      <c r="S392" s="359"/>
      <c r="T392" s="367"/>
      <c r="U392" s="367"/>
      <c r="V392" s="367"/>
      <c r="W392" s="367"/>
      <c r="X392" s="367"/>
      <c r="Y392" s="367"/>
      <c r="Z392" s="367"/>
      <c r="AA392" s="367"/>
      <c r="AB392" s="367"/>
      <c r="AC392" s="367"/>
      <c r="AD392" s="367"/>
      <c r="AE392" s="367"/>
      <c r="AF392" s="367"/>
      <c r="AG392" s="13"/>
      <c r="AH392" s="364"/>
      <c r="AI392" s="364"/>
      <c r="AJ392" s="364"/>
      <c r="AK392" s="364"/>
      <c r="AL392" s="364"/>
      <c r="AM392" s="364"/>
      <c r="AN392" s="364"/>
      <c r="AO392" s="364"/>
      <c r="AP392" s="364"/>
      <c r="AQ392" s="364"/>
      <c r="AR392" s="364"/>
      <c r="AS392" s="364"/>
      <c r="AT392" s="13"/>
      <c r="BK392" s="126"/>
      <c r="BL392" s="126"/>
      <c r="BM392" s="126"/>
      <c r="BN392" s="126"/>
      <c r="BO392" s="126"/>
      <c r="BP392" s="153"/>
      <c r="BQ392" s="126"/>
      <c r="BR392" s="126"/>
      <c r="BS392" s="126"/>
      <c r="BT392" s="126"/>
      <c r="BU392" s="126"/>
      <c r="BV392" s="126"/>
      <c r="BW392" s="126"/>
      <c r="BX392" s="126"/>
      <c r="BY392" s="126"/>
      <c r="BZ392" s="126"/>
      <c r="CA392" s="126"/>
      <c r="CB392" s="126"/>
      <c r="CC392" s="219">
        <f>LOOKUP(A392,'Dropdown-Content (Hidden)'!$K$87:$K$137,'Dropdown-Content (Hidden)'!$N$87:$N$137)</f>
        <v>0</v>
      </c>
      <c r="CD392" s="219">
        <f>LOOKUP(A392,'Dropdown-Content (Hidden)'!$K$87:$K$137,'Dropdown-Content (Hidden)'!$O$87:$O$137)</f>
        <v>0</v>
      </c>
    </row>
    <row r="393" spans="1:82" ht="25.5" hidden="1" customHeight="1" x14ac:dyDescent="0.25">
      <c r="A393" s="45">
        <v>50</v>
      </c>
      <c r="B393" s="359" t="str">
        <f>LOOKUP(A393,'Dropdown-Content (Hidden)'!$K$87:$K$137,'Dropdown-Content (Hidden)'!$B$87:$B$137)</f>
        <v xml:space="preserve">  </v>
      </c>
      <c r="C393" s="359"/>
      <c r="D393" s="359"/>
      <c r="E393" s="359"/>
      <c r="F393" s="359"/>
      <c r="G393" s="359"/>
      <c r="H393" s="359"/>
      <c r="I393" s="359"/>
      <c r="J393" s="359"/>
      <c r="K393" s="359"/>
      <c r="L393" s="359"/>
      <c r="M393" s="359"/>
      <c r="N393" s="359"/>
      <c r="O393" s="359"/>
      <c r="P393" s="359"/>
      <c r="Q393" s="359"/>
      <c r="R393" s="359"/>
      <c r="S393" s="359"/>
      <c r="T393" s="367"/>
      <c r="U393" s="367"/>
      <c r="V393" s="367"/>
      <c r="W393" s="367"/>
      <c r="X393" s="367"/>
      <c r="Y393" s="367"/>
      <c r="Z393" s="367"/>
      <c r="AA393" s="367"/>
      <c r="AB393" s="367"/>
      <c r="AC393" s="367"/>
      <c r="AD393" s="367"/>
      <c r="AE393" s="367"/>
      <c r="AF393" s="367"/>
      <c r="AG393" s="13"/>
      <c r="AH393" s="364"/>
      <c r="AI393" s="364"/>
      <c r="AJ393" s="364"/>
      <c r="AK393" s="364"/>
      <c r="AL393" s="364"/>
      <c r="AM393" s="364"/>
      <c r="AN393" s="364"/>
      <c r="AO393" s="364"/>
      <c r="AP393" s="364"/>
      <c r="AQ393" s="364"/>
      <c r="AR393" s="364"/>
      <c r="AS393" s="364"/>
      <c r="AT393" s="13"/>
      <c r="BK393" s="126"/>
      <c r="BL393" s="126"/>
      <c r="BM393" s="126"/>
      <c r="BN393" s="126"/>
      <c r="BO393" s="126"/>
      <c r="BP393" s="153"/>
      <c r="BQ393" s="126"/>
      <c r="BR393" s="126"/>
      <c r="BS393" s="126"/>
      <c r="BT393" s="126"/>
      <c r="BU393" s="126"/>
      <c r="BV393" s="126"/>
      <c r="BW393" s="126"/>
      <c r="BX393" s="126"/>
      <c r="BY393" s="126"/>
      <c r="BZ393" s="126"/>
      <c r="CA393" s="126"/>
      <c r="CB393" s="126"/>
      <c r="CC393" s="219">
        <f>LOOKUP(A393,'Dropdown-Content (Hidden)'!$K$87:$K$137,'Dropdown-Content (Hidden)'!$N$87:$N$137)</f>
        <v>0</v>
      </c>
      <c r="CD393" s="219">
        <f>LOOKUP(A393,'Dropdown-Content (Hidden)'!$K$87:$K$137,'Dropdown-Content (Hidden)'!$O$87:$O$137)</f>
        <v>0</v>
      </c>
    </row>
    <row r="394" spans="1:82" x14ac:dyDescent="0.2">
      <c r="A394" s="7"/>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row>
    <row r="395" spans="1:82" ht="25.5" customHeight="1" thickBot="1" x14ac:dyDescent="0.25">
      <c r="A395" s="7"/>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row>
    <row r="396" spans="1:82" ht="21" x14ac:dyDescent="0.35">
      <c r="A396" s="26"/>
      <c r="B396" s="18" t="s">
        <v>56</v>
      </c>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68"/>
      <c r="BP396" s="43"/>
    </row>
    <row r="397" spans="1:82" x14ac:dyDescent="0.2">
      <c r="A397" s="26"/>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c r="AI397" s="168"/>
      <c r="AJ397" s="168"/>
      <c r="AK397" s="168"/>
      <c r="AL397" s="168"/>
      <c r="AM397" s="168"/>
      <c r="AN397" s="168"/>
      <c r="AO397" s="168"/>
      <c r="AP397" s="168"/>
      <c r="AQ397" s="168"/>
      <c r="AR397" s="168"/>
      <c r="AS397" s="168"/>
      <c r="AT397" s="168"/>
      <c r="BP397" s="43"/>
    </row>
    <row r="398" spans="1:82" ht="33" customHeight="1" x14ac:dyDescent="0.25">
      <c r="A398" s="26"/>
      <c r="B398" s="355" t="s">
        <v>1072</v>
      </c>
      <c r="C398" s="374"/>
      <c r="D398" s="374"/>
      <c r="E398" s="374"/>
      <c r="F398" s="374"/>
      <c r="G398" s="374"/>
      <c r="H398" s="374"/>
      <c r="I398" s="374"/>
      <c r="J398" s="374"/>
      <c r="K398" s="374"/>
      <c r="L398" s="374"/>
      <c r="M398" s="374"/>
      <c r="N398" s="374"/>
      <c r="O398" s="374"/>
      <c r="P398" s="374"/>
      <c r="Q398" s="374"/>
      <c r="R398" s="374"/>
      <c r="S398" s="374"/>
      <c r="T398" s="392">
        <f>'Data (Hidden)'!C58</f>
        <v>0</v>
      </c>
      <c r="U398" s="392"/>
      <c r="V398" s="392"/>
      <c r="W398" s="392"/>
      <c r="X398" s="392"/>
      <c r="Y398" s="168"/>
      <c r="Z398" s="168"/>
      <c r="AA398" s="168"/>
      <c r="AB398" s="168"/>
      <c r="AC398" s="168"/>
      <c r="AD398" s="168"/>
      <c r="AE398" s="168"/>
      <c r="AF398" s="168"/>
      <c r="AG398" s="168"/>
      <c r="AH398" s="168"/>
      <c r="AI398" s="168"/>
      <c r="AJ398" s="168"/>
      <c r="AK398" s="168"/>
      <c r="AL398" s="168"/>
      <c r="AM398" s="168"/>
      <c r="AN398" s="168"/>
      <c r="AO398" s="168"/>
      <c r="AP398" s="168"/>
      <c r="AQ398" s="168"/>
      <c r="AR398" s="168"/>
      <c r="AS398" s="168"/>
      <c r="AT398" s="168"/>
      <c r="BP398" s="43"/>
    </row>
    <row r="399" spans="1:82" ht="25.5" customHeight="1" x14ac:dyDescent="0.25">
      <c r="A399" s="26"/>
      <c r="B399" s="169" t="s">
        <v>469</v>
      </c>
      <c r="C399" s="169"/>
      <c r="D399" s="169"/>
      <c r="E399" s="169"/>
      <c r="F399" s="169"/>
      <c r="G399" s="169"/>
      <c r="H399" s="169"/>
      <c r="I399" s="169"/>
      <c r="J399" s="169"/>
      <c r="K399" s="169"/>
      <c r="L399" s="169"/>
      <c r="M399" s="169"/>
      <c r="N399" s="169"/>
      <c r="O399" s="169"/>
      <c r="P399" s="169"/>
      <c r="Q399" s="169"/>
      <c r="R399" s="169"/>
      <c r="S399" s="169"/>
      <c r="T399" s="391"/>
      <c r="U399" s="391"/>
      <c r="V399" s="391"/>
      <c r="W399" s="391"/>
      <c r="X399" s="391"/>
      <c r="Y399" s="168"/>
      <c r="Z399" s="168"/>
      <c r="AA399" s="168"/>
      <c r="AB399" s="168"/>
      <c r="AC399" s="168"/>
      <c r="AD399" s="168"/>
      <c r="AE399" s="168"/>
      <c r="AF399" s="168"/>
      <c r="AG399" s="168"/>
      <c r="AH399" s="168"/>
      <c r="AI399" s="168"/>
      <c r="AJ399" s="168"/>
      <c r="AK399" s="168"/>
      <c r="AL399" s="168"/>
      <c r="AM399" s="168"/>
      <c r="AN399" s="168"/>
      <c r="AO399" s="168"/>
      <c r="AP399" s="168"/>
      <c r="AQ399" s="168"/>
      <c r="AR399" s="168"/>
      <c r="AS399" s="168"/>
      <c r="AT399" s="168"/>
      <c r="BP399" s="43"/>
    </row>
    <row r="400" spans="1:82" ht="25.5" customHeight="1" x14ac:dyDescent="0.2">
      <c r="A400" s="26"/>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168"/>
      <c r="AL400" s="168"/>
      <c r="AM400" s="168"/>
      <c r="AN400" s="168"/>
      <c r="AO400" s="168"/>
      <c r="AP400" s="168"/>
      <c r="AQ400" s="168"/>
      <c r="AR400" s="168"/>
      <c r="AS400" s="168"/>
      <c r="AT400" s="168"/>
      <c r="BP400" s="43"/>
    </row>
    <row r="401" spans="1:68" ht="25.5" customHeight="1" x14ac:dyDescent="0.2">
      <c r="A401" s="26"/>
      <c r="B401" s="14" t="s">
        <v>470</v>
      </c>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c r="AI401" s="168"/>
      <c r="AJ401" s="168"/>
      <c r="AK401" s="168"/>
      <c r="AL401" s="168"/>
      <c r="AM401" s="168"/>
      <c r="AN401" s="168"/>
      <c r="AO401" s="168"/>
      <c r="AP401" s="168"/>
      <c r="AQ401" s="168"/>
      <c r="AR401" s="168"/>
      <c r="AS401" s="168"/>
      <c r="AT401" s="168"/>
      <c r="BP401" s="43"/>
    </row>
    <row r="402" spans="1:68" ht="25.5" customHeight="1" x14ac:dyDescent="0.2">
      <c r="A402" s="26"/>
      <c r="B402" s="14" t="s">
        <v>1073</v>
      </c>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168"/>
      <c r="AL402" s="168"/>
      <c r="AM402" s="168"/>
      <c r="AN402" s="168"/>
      <c r="AO402" s="168"/>
      <c r="AP402" s="168"/>
      <c r="AQ402" s="168"/>
      <c r="AR402" s="168"/>
      <c r="AS402" s="168"/>
      <c r="AT402" s="168"/>
      <c r="BP402" s="43"/>
    </row>
    <row r="403" spans="1:68" ht="25.5" customHeight="1" x14ac:dyDescent="0.25">
      <c r="A403" s="26" t="s">
        <v>425</v>
      </c>
      <c r="B403" s="109" t="s">
        <v>471</v>
      </c>
      <c r="C403" s="169"/>
      <c r="D403" s="109"/>
      <c r="E403" s="109"/>
      <c r="F403" s="109"/>
      <c r="G403" s="109"/>
      <c r="H403" s="109"/>
      <c r="I403" s="109"/>
      <c r="J403" s="109"/>
      <c r="K403" s="109"/>
      <c r="L403" s="109"/>
      <c r="M403" s="109"/>
      <c r="N403" s="109"/>
      <c r="O403" s="109"/>
      <c r="P403" s="109"/>
      <c r="Q403" s="109"/>
      <c r="R403" s="109"/>
      <c r="S403" s="109"/>
      <c r="T403" s="19"/>
      <c r="U403" s="384" t="s">
        <v>149</v>
      </c>
      <c r="V403" s="355"/>
      <c r="W403" s="398"/>
      <c r="X403" s="19"/>
      <c r="Y403" s="384" t="s">
        <v>46</v>
      </c>
      <c r="Z403" s="385"/>
      <c r="AA403" s="19"/>
      <c r="AB403" s="384" t="s">
        <v>47</v>
      </c>
      <c r="AC403" s="385"/>
      <c r="AD403" s="385"/>
      <c r="AE403" s="385"/>
      <c r="AF403" s="385"/>
      <c r="AG403" s="27"/>
      <c r="AH403" s="27"/>
      <c r="AI403" s="27"/>
      <c r="AJ403" s="27"/>
      <c r="AK403" s="27"/>
      <c r="AL403" s="27"/>
      <c r="AM403" s="27"/>
      <c r="AN403" s="27"/>
      <c r="AO403" s="27"/>
      <c r="AP403" s="27"/>
      <c r="AQ403" s="27"/>
      <c r="AR403" s="27"/>
      <c r="AS403" s="27"/>
      <c r="AT403" s="27"/>
      <c r="BP403" s="43"/>
    </row>
    <row r="404" spans="1:68" ht="25.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184"/>
      <c r="AF404" s="184"/>
      <c r="AG404" s="27"/>
      <c r="AH404" s="27"/>
      <c r="AI404" s="27"/>
      <c r="AJ404" s="27"/>
      <c r="AK404" s="27"/>
      <c r="AL404" s="27"/>
      <c r="AM404" s="27"/>
      <c r="AN404" s="27"/>
      <c r="AO404" s="27"/>
      <c r="AP404" s="27"/>
      <c r="AQ404" s="27"/>
      <c r="AR404" s="27"/>
      <c r="AS404" s="27"/>
      <c r="AT404" s="27"/>
      <c r="BP404" s="43"/>
    </row>
    <row r="405" spans="1:68" ht="25.5" customHeight="1" x14ac:dyDescent="0.25">
      <c r="A405" s="26"/>
      <c r="B405" s="26"/>
      <c r="C405" s="26"/>
      <c r="D405" s="26"/>
      <c r="E405" s="26"/>
      <c r="F405" s="26"/>
      <c r="G405" s="26"/>
      <c r="H405" s="26"/>
      <c r="I405" s="26"/>
      <c r="J405" s="26"/>
      <c r="K405" s="26"/>
      <c r="L405" s="26"/>
      <c r="M405" s="26"/>
      <c r="N405" s="26"/>
      <c r="O405" s="26"/>
      <c r="P405" s="26"/>
      <c r="Q405" s="26"/>
      <c r="R405" s="26"/>
      <c r="S405" s="26"/>
      <c r="T405" s="185" t="s">
        <v>472</v>
      </c>
      <c r="U405" s="186"/>
      <c r="V405" s="186"/>
      <c r="W405" s="26"/>
      <c r="X405" s="346" t="s">
        <v>1074</v>
      </c>
      <c r="Y405" s="186"/>
      <c r="Z405" s="186"/>
      <c r="AA405" s="26"/>
      <c r="AB405" s="26"/>
      <c r="AC405" s="26"/>
      <c r="AD405" s="26"/>
      <c r="AE405" s="184"/>
      <c r="AF405" s="184"/>
      <c r="AG405" s="27"/>
      <c r="AH405" s="27"/>
      <c r="AI405" s="27"/>
      <c r="AJ405" s="27"/>
      <c r="AK405" s="27"/>
      <c r="AL405" s="27"/>
      <c r="AM405" s="27"/>
      <c r="AN405" s="27"/>
      <c r="AO405" s="27"/>
      <c r="AP405" s="27"/>
      <c r="AQ405" s="27"/>
      <c r="AR405" s="27"/>
      <c r="AS405" s="27"/>
      <c r="AT405" s="27"/>
      <c r="BP405" s="43"/>
    </row>
    <row r="406" spans="1:68" ht="25.5" customHeight="1" x14ac:dyDescent="0.25">
      <c r="A406" s="7"/>
      <c r="B406" s="183" t="s">
        <v>474</v>
      </c>
      <c r="C406" s="183"/>
      <c r="D406" s="183"/>
      <c r="E406" s="183"/>
      <c r="F406" s="183"/>
      <c r="G406" s="183"/>
      <c r="H406" s="183"/>
      <c r="I406" s="183"/>
      <c r="J406" s="183"/>
      <c r="K406" s="183"/>
      <c r="L406" s="183"/>
      <c r="M406" s="183"/>
      <c r="N406" s="183"/>
      <c r="O406" s="169"/>
      <c r="P406" s="169"/>
      <c r="Q406" s="169"/>
      <c r="R406" s="169"/>
      <c r="S406" s="169"/>
      <c r="T406" s="367"/>
      <c r="U406" s="367"/>
      <c r="V406" s="367"/>
      <c r="W406" s="169"/>
      <c r="X406" s="367"/>
      <c r="Y406" s="367"/>
      <c r="Z406" s="367"/>
      <c r="AA406" s="168"/>
      <c r="AB406" s="168"/>
      <c r="AC406" s="168"/>
      <c r="AD406" s="168"/>
      <c r="AE406" s="168"/>
      <c r="AF406" s="168"/>
      <c r="AG406" s="168"/>
      <c r="AH406" s="168"/>
      <c r="AI406" s="168"/>
      <c r="AJ406" s="168"/>
      <c r="AK406" s="168"/>
      <c r="AL406" s="168"/>
      <c r="AM406" s="168"/>
      <c r="AN406" s="168"/>
      <c r="AO406" s="168"/>
      <c r="AP406" s="168"/>
      <c r="AQ406" s="168"/>
      <c r="AR406" s="168"/>
      <c r="AS406" s="168"/>
      <c r="AT406" s="168"/>
      <c r="BP406" s="43"/>
    </row>
    <row r="407" spans="1:68" ht="25.5" customHeight="1" x14ac:dyDescent="0.25">
      <c r="A407" s="7"/>
      <c r="B407" s="256" t="s">
        <v>1075</v>
      </c>
      <c r="C407" s="183"/>
      <c r="D407" s="183"/>
      <c r="E407" s="183"/>
      <c r="F407" s="183"/>
      <c r="G407" s="183"/>
      <c r="H407" s="183"/>
      <c r="I407" s="183"/>
      <c r="J407" s="183"/>
      <c r="K407" s="183"/>
      <c r="L407" s="183"/>
      <c r="M407" s="183"/>
      <c r="N407" s="183"/>
      <c r="O407" s="169"/>
      <c r="P407" s="169"/>
      <c r="Q407" s="169"/>
      <c r="R407" s="169"/>
      <c r="S407" s="169"/>
      <c r="T407" s="364"/>
      <c r="U407" s="364"/>
      <c r="V407" s="364"/>
      <c r="W407" s="169"/>
      <c r="X407" s="364"/>
      <c r="Y407" s="364"/>
      <c r="Z407" s="364"/>
      <c r="AA407" s="168"/>
      <c r="AB407" s="168"/>
      <c r="AC407" s="168"/>
      <c r="AD407" s="168"/>
      <c r="AE407" s="168"/>
      <c r="AF407" s="168"/>
      <c r="AG407" s="168"/>
      <c r="AH407" s="168"/>
      <c r="AI407" s="168"/>
      <c r="AJ407" s="168"/>
      <c r="AK407" s="168"/>
      <c r="AL407" s="168"/>
      <c r="AM407" s="168"/>
      <c r="AN407" s="168"/>
      <c r="AO407" s="168"/>
      <c r="AP407" s="168"/>
      <c r="AQ407" s="168"/>
      <c r="AR407" s="168"/>
      <c r="AS407" s="168"/>
      <c r="AT407" s="168"/>
      <c r="BP407" s="43"/>
    </row>
    <row r="408" spans="1:68" x14ac:dyDescent="0.2">
      <c r="A408" s="7"/>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c r="AL408" s="168"/>
      <c r="AM408" s="168"/>
      <c r="AN408" s="168"/>
      <c r="AO408" s="168"/>
      <c r="AP408" s="168"/>
      <c r="AQ408" s="168"/>
      <c r="AR408" s="168"/>
      <c r="AS408" s="168"/>
      <c r="AT408" s="168"/>
      <c r="BP408" s="43"/>
    </row>
    <row r="409" spans="1:68" x14ac:dyDescent="0.2">
      <c r="A409" s="7"/>
      <c r="B409" s="14" t="s">
        <v>941</v>
      </c>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8"/>
      <c r="AL409" s="168"/>
      <c r="AM409" s="168"/>
      <c r="AN409" s="168"/>
      <c r="AO409" s="168"/>
      <c r="AP409" s="168"/>
      <c r="AQ409" s="168"/>
      <c r="AR409" s="168"/>
      <c r="AS409" s="168"/>
      <c r="AT409" s="168"/>
      <c r="BP409" s="43"/>
    </row>
    <row r="410" spans="1:68" x14ac:dyDescent="0.2">
      <c r="A410" s="7"/>
      <c r="B410" s="168" t="s">
        <v>934</v>
      </c>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c r="AL410" s="168"/>
      <c r="AM410" s="168"/>
      <c r="AN410" s="168"/>
      <c r="AO410" s="168"/>
      <c r="AP410" s="168"/>
      <c r="AQ410" s="168"/>
      <c r="AR410" s="168"/>
      <c r="AS410" s="168"/>
      <c r="AT410" s="168"/>
      <c r="BP410" s="43"/>
    </row>
    <row r="411" spans="1:68" x14ac:dyDescent="0.2">
      <c r="A411" s="7"/>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BP411" s="43"/>
    </row>
    <row r="412" spans="1:68" ht="25.5" customHeight="1" x14ac:dyDescent="0.25">
      <c r="A412" s="7"/>
      <c r="B412" s="168"/>
      <c r="C412" s="169" t="s">
        <v>14</v>
      </c>
      <c r="D412" s="169"/>
      <c r="E412" s="169"/>
      <c r="F412" s="169"/>
      <c r="G412" s="169"/>
      <c r="H412" s="169"/>
      <c r="I412" s="169"/>
      <c r="J412" s="169"/>
      <c r="K412" s="169"/>
      <c r="L412" s="169"/>
      <c r="M412" s="169"/>
      <c r="N412" s="169"/>
      <c r="O412" s="169"/>
      <c r="P412" s="169"/>
      <c r="Q412" s="169"/>
      <c r="R412" s="169"/>
      <c r="S412" s="169"/>
      <c r="T412" s="367"/>
      <c r="U412" s="367"/>
      <c r="V412" s="367"/>
      <c r="W412" s="367"/>
      <c r="X412" s="367"/>
      <c r="Y412" s="367"/>
      <c r="Z412" s="367"/>
      <c r="AA412" s="367"/>
      <c r="AB412" s="367"/>
      <c r="AC412" s="168"/>
      <c r="AD412" s="168"/>
      <c r="AE412" s="168"/>
      <c r="AF412" s="168"/>
      <c r="AG412" s="168"/>
      <c r="AH412" s="168"/>
      <c r="AI412" s="168"/>
      <c r="AJ412" s="168"/>
      <c r="AK412" s="168"/>
      <c r="AL412" s="168"/>
      <c r="AM412" s="168"/>
      <c r="AN412" s="168"/>
      <c r="AO412" s="168"/>
      <c r="AP412" s="168"/>
      <c r="AQ412" s="168"/>
      <c r="AR412" s="168"/>
      <c r="AS412" s="168"/>
      <c r="AT412" s="168"/>
      <c r="BP412" s="43"/>
    </row>
    <row r="413" spans="1:68" ht="25.5" customHeight="1" x14ac:dyDescent="0.25">
      <c r="A413" s="7"/>
      <c r="B413" s="168"/>
      <c r="C413" s="169" t="s">
        <v>15</v>
      </c>
      <c r="D413" s="169"/>
      <c r="E413" s="169"/>
      <c r="F413" s="169"/>
      <c r="G413" s="169"/>
      <c r="H413" s="169"/>
      <c r="I413" s="169"/>
      <c r="J413" s="169"/>
      <c r="K413" s="169"/>
      <c r="L413" s="169"/>
      <c r="M413" s="169"/>
      <c r="N413" s="169"/>
      <c r="O413" s="169"/>
      <c r="P413" s="169"/>
      <c r="Q413" s="169"/>
      <c r="R413" s="169"/>
      <c r="S413" s="169"/>
      <c r="T413" s="367"/>
      <c r="U413" s="367"/>
      <c r="V413" s="367"/>
      <c r="W413" s="367"/>
      <c r="X413" s="367"/>
      <c r="Y413" s="367"/>
      <c r="Z413" s="367"/>
      <c r="AA413" s="367"/>
      <c r="AB413" s="367"/>
      <c r="AC413" s="168"/>
      <c r="AD413" s="168"/>
      <c r="AE413" s="168"/>
      <c r="AF413" s="168"/>
      <c r="AG413" s="168"/>
      <c r="AH413" s="168"/>
      <c r="AI413" s="168"/>
      <c r="AJ413" s="168"/>
      <c r="AK413" s="168"/>
      <c r="AL413" s="168"/>
      <c r="AM413" s="168"/>
      <c r="AN413" s="168"/>
      <c r="AO413" s="168"/>
      <c r="AP413" s="168"/>
      <c r="AQ413" s="168"/>
      <c r="AR413" s="168"/>
      <c r="AS413" s="168"/>
      <c r="AT413" s="168"/>
      <c r="BP413" s="43"/>
    </row>
    <row r="414" spans="1:68" ht="25.5" customHeight="1" x14ac:dyDescent="0.25">
      <c r="A414" s="7"/>
      <c r="B414" s="168"/>
      <c r="C414" s="169" t="s">
        <v>16</v>
      </c>
      <c r="D414" s="169"/>
      <c r="E414" s="169"/>
      <c r="F414" s="169"/>
      <c r="G414" s="169"/>
      <c r="H414" s="169"/>
      <c r="I414" s="169"/>
      <c r="J414" s="169"/>
      <c r="K414" s="169"/>
      <c r="L414" s="169"/>
      <c r="M414" s="169"/>
      <c r="N414" s="169"/>
      <c r="O414" s="169"/>
      <c r="P414" s="169"/>
      <c r="Q414" s="169"/>
      <c r="R414" s="169"/>
      <c r="S414" s="169"/>
      <c r="T414" s="367"/>
      <c r="U414" s="367"/>
      <c r="V414" s="367"/>
      <c r="W414" s="367"/>
      <c r="X414" s="367"/>
      <c r="Y414" s="367"/>
      <c r="Z414" s="367"/>
      <c r="AA414" s="367"/>
      <c r="AB414" s="367"/>
      <c r="AC414" s="168"/>
      <c r="AD414" s="168"/>
      <c r="AE414" s="168"/>
      <c r="AF414" s="168"/>
      <c r="AG414" s="168"/>
      <c r="AH414" s="168"/>
      <c r="AI414" s="168"/>
      <c r="AJ414" s="168"/>
      <c r="AK414" s="168"/>
      <c r="AL414" s="168"/>
      <c r="AM414" s="168"/>
      <c r="AN414" s="168"/>
      <c r="AO414" s="168"/>
      <c r="AP414" s="168"/>
      <c r="AQ414" s="168"/>
      <c r="AR414" s="168"/>
      <c r="AS414" s="168"/>
      <c r="AT414" s="168"/>
      <c r="BP414" s="43"/>
    </row>
    <row r="415" spans="1:68" ht="25.5" customHeight="1" x14ac:dyDescent="0.25">
      <c r="A415" s="7"/>
      <c r="B415" s="168"/>
      <c r="C415" s="169" t="s">
        <v>17</v>
      </c>
      <c r="D415" s="169"/>
      <c r="E415" s="169"/>
      <c r="F415" s="169"/>
      <c r="G415" s="169"/>
      <c r="H415" s="169"/>
      <c r="I415" s="169"/>
      <c r="J415" s="169"/>
      <c r="K415" s="169"/>
      <c r="L415" s="169"/>
      <c r="M415" s="169"/>
      <c r="N415" s="169"/>
      <c r="O415" s="169"/>
      <c r="P415" s="169"/>
      <c r="Q415" s="169"/>
      <c r="R415" s="169"/>
      <c r="S415" s="169"/>
      <c r="T415" s="367"/>
      <c r="U415" s="367"/>
      <c r="V415" s="367"/>
      <c r="W415" s="367"/>
      <c r="X415" s="367"/>
      <c r="Y415" s="367"/>
      <c r="Z415" s="367"/>
      <c r="AA415" s="367"/>
      <c r="AB415" s="367"/>
      <c r="AC415" s="168"/>
      <c r="AD415" s="168"/>
      <c r="AE415" s="168"/>
      <c r="AF415" s="168"/>
      <c r="AG415" s="168"/>
      <c r="AH415" s="168"/>
      <c r="AI415" s="168"/>
      <c r="AJ415" s="168"/>
      <c r="AK415" s="168"/>
      <c r="AL415" s="168"/>
      <c r="AM415" s="168"/>
      <c r="AN415" s="168"/>
      <c r="AO415" s="168"/>
      <c r="AP415" s="168"/>
      <c r="AQ415" s="168"/>
      <c r="AR415" s="168"/>
      <c r="AS415" s="168"/>
      <c r="AT415" s="168"/>
      <c r="BP415" s="43"/>
    </row>
    <row r="416" spans="1:68" ht="25.5" customHeight="1" x14ac:dyDescent="0.25">
      <c r="A416" s="7"/>
      <c r="B416" s="168"/>
      <c r="C416" s="169" t="s">
        <v>18</v>
      </c>
      <c r="D416" s="169"/>
      <c r="E416" s="169"/>
      <c r="F416" s="169"/>
      <c r="G416" s="169"/>
      <c r="H416" s="169"/>
      <c r="I416" s="169"/>
      <c r="J416" s="169"/>
      <c r="K416" s="169"/>
      <c r="L416" s="169"/>
      <c r="M416" s="169"/>
      <c r="N416" s="169"/>
      <c r="O416" s="169"/>
      <c r="P416" s="169"/>
      <c r="Q416" s="169"/>
      <c r="R416" s="169"/>
      <c r="S416" s="169"/>
      <c r="T416" s="367"/>
      <c r="U416" s="367"/>
      <c r="V416" s="367"/>
      <c r="W416" s="367"/>
      <c r="X416" s="367"/>
      <c r="Y416" s="367"/>
      <c r="Z416" s="367"/>
      <c r="AA416" s="367"/>
      <c r="AB416" s="367"/>
      <c r="AC416" s="168"/>
      <c r="AD416" s="168"/>
      <c r="AE416" s="168"/>
      <c r="AF416" s="168"/>
      <c r="AG416" s="168"/>
      <c r="AH416" s="168"/>
      <c r="AI416" s="168"/>
      <c r="AJ416" s="168"/>
      <c r="AK416" s="168"/>
      <c r="AL416" s="168"/>
      <c r="AM416" s="168"/>
      <c r="AN416" s="168"/>
      <c r="AO416" s="168"/>
      <c r="AP416" s="168"/>
      <c r="AQ416" s="168"/>
      <c r="AR416" s="168"/>
      <c r="AS416" s="168"/>
      <c r="AT416" s="168"/>
      <c r="BP416" s="43"/>
    </row>
    <row r="417" spans="1:68" ht="25.5" customHeight="1" x14ac:dyDescent="0.25">
      <c r="A417" s="7"/>
      <c r="B417" s="168"/>
      <c r="C417" s="169" t="s">
        <v>19</v>
      </c>
      <c r="D417" s="169"/>
      <c r="E417" s="169"/>
      <c r="F417" s="169"/>
      <c r="G417" s="169"/>
      <c r="H417" s="169"/>
      <c r="I417" s="169"/>
      <c r="J417" s="169"/>
      <c r="K417" s="169"/>
      <c r="L417" s="169"/>
      <c r="M417" s="169"/>
      <c r="N417" s="169"/>
      <c r="O417" s="169"/>
      <c r="P417" s="169"/>
      <c r="Q417" s="169"/>
      <c r="R417" s="169"/>
      <c r="S417" s="169"/>
      <c r="T417" s="367"/>
      <c r="U417" s="367"/>
      <c r="V417" s="367"/>
      <c r="W417" s="367"/>
      <c r="X417" s="367"/>
      <c r="Y417" s="367"/>
      <c r="Z417" s="367"/>
      <c r="AA417" s="367"/>
      <c r="AB417" s="367"/>
      <c r="AC417" s="168"/>
      <c r="AD417" s="168"/>
      <c r="AE417" s="168"/>
      <c r="AF417" s="168"/>
      <c r="AG417" s="168"/>
      <c r="AH417" s="168"/>
      <c r="AI417" s="168"/>
      <c r="AJ417" s="168"/>
      <c r="AK417" s="168"/>
      <c r="AL417" s="168"/>
      <c r="AM417" s="168"/>
      <c r="AN417" s="168"/>
      <c r="AO417" s="168"/>
      <c r="AP417" s="168"/>
      <c r="AQ417" s="168"/>
      <c r="AR417" s="168"/>
      <c r="AS417" s="168"/>
      <c r="AT417" s="168"/>
      <c r="BP417" s="43"/>
    </row>
    <row r="418" spans="1:68" ht="25.5" customHeight="1" x14ac:dyDescent="0.25">
      <c r="A418" s="7"/>
      <c r="B418" s="168"/>
      <c r="C418" s="169" t="s">
        <v>20</v>
      </c>
      <c r="D418" s="169"/>
      <c r="E418" s="169"/>
      <c r="F418" s="169"/>
      <c r="G418" s="169"/>
      <c r="H418" s="169"/>
      <c r="I418" s="169"/>
      <c r="J418" s="169"/>
      <c r="K418" s="169"/>
      <c r="L418" s="169"/>
      <c r="M418" s="169"/>
      <c r="N418" s="169"/>
      <c r="O418" s="169"/>
      <c r="P418" s="169"/>
      <c r="Q418" s="169"/>
      <c r="R418" s="169"/>
      <c r="S418" s="169"/>
      <c r="T418" s="367"/>
      <c r="U418" s="367"/>
      <c r="V418" s="367"/>
      <c r="W418" s="367"/>
      <c r="X418" s="367"/>
      <c r="Y418" s="367"/>
      <c r="Z418" s="367"/>
      <c r="AA418" s="367"/>
      <c r="AB418" s="367"/>
      <c r="AC418" s="168"/>
      <c r="AD418" s="168"/>
      <c r="AE418" s="168"/>
      <c r="AF418" s="168"/>
      <c r="AG418" s="168"/>
      <c r="AH418" s="168"/>
      <c r="AI418" s="168"/>
      <c r="AJ418" s="168"/>
      <c r="AK418" s="168"/>
      <c r="AL418" s="168"/>
      <c r="AM418" s="168"/>
      <c r="AN418" s="168"/>
      <c r="AO418" s="168"/>
      <c r="AP418" s="168"/>
      <c r="AQ418" s="168"/>
      <c r="AR418" s="168"/>
      <c r="AS418" s="168"/>
      <c r="AT418" s="168"/>
      <c r="BP418" s="43"/>
    </row>
    <row r="419" spans="1:68" ht="25.5" customHeight="1" x14ac:dyDescent="0.25">
      <c r="A419" s="7"/>
      <c r="B419" s="168"/>
      <c r="C419" s="109" t="s">
        <v>1076</v>
      </c>
      <c r="D419" s="169"/>
      <c r="E419" s="169"/>
      <c r="F419" s="169"/>
      <c r="G419" s="169"/>
      <c r="H419" s="169"/>
      <c r="I419" s="169"/>
      <c r="J419" s="169"/>
      <c r="K419" s="169"/>
      <c r="L419" s="169"/>
      <c r="M419" s="169"/>
      <c r="N419" s="169"/>
      <c r="O419" s="169"/>
      <c r="P419" s="169"/>
      <c r="Q419" s="169"/>
      <c r="R419" s="169"/>
      <c r="S419" s="169"/>
      <c r="T419" s="367"/>
      <c r="U419" s="367"/>
      <c r="V419" s="367"/>
      <c r="W419" s="367"/>
      <c r="X419" s="367"/>
      <c r="Y419" s="367"/>
      <c r="Z419" s="367"/>
      <c r="AA419" s="367"/>
      <c r="AB419" s="367"/>
      <c r="AC419" s="168"/>
      <c r="AD419" s="168"/>
      <c r="AE419" s="168"/>
      <c r="AF419" s="168"/>
      <c r="AG419" s="168"/>
      <c r="AH419" s="168"/>
      <c r="AI419" s="168"/>
      <c r="AJ419" s="168"/>
      <c r="AK419" s="168"/>
      <c r="AL419" s="168"/>
      <c r="AM419" s="168"/>
      <c r="AN419" s="168"/>
      <c r="AO419" s="168"/>
      <c r="AP419" s="168"/>
      <c r="AQ419" s="168"/>
      <c r="AR419" s="168"/>
      <c r="AS419" s="168"/>
      <c r="AT419" s="168"/>
      <c r="BP419" s="43"/>
    </row>
    <row r="420" spans="1:68" ht="25.5" customHeight="1" x14ac:dyDescent="0.25">
      <c r="A420" s="7"/>
      <c r="B420" s="168"/>
      <c r="C420" s="109" t="s">
        <v>1077</v>
      </c>
      <c r="D420" s="169"/>
      <c r="E420" s="169"/>
      <c r="F420" s="169"/>
      <c r="G420" s="169"/>
      <c r="H420" s="169"/>
      <c r="I420" s="169"/>
      <c r="J420" s="169"/>
      <c r="K420" s="169"/>
      <c r="L420" s="169"/>
      <c r="M420" s="169"/>
      <c r="N420" s="169"/>
      <c r="O420" s="169"/>
      <c r="P420" s="169"/>
      <c r="Q420" s="169"/>
      <c r="R420" s="169"/>
      <c r="S420" s="169"/>
      <c r="T420" s="367"/>
      <c r="U420" s="367"/>
      <c r="V420" s="367"/>
      <c r="W420" s="367"/>
      <c r="X420" s="367"/>
      <c r="Y420" s="367"/>
      <c r="Z420" s="367"/>
      <c r="AA420" s="367"/>
      <c r="AB420" s="367"/>
      <c r="AC420" s="168"/>
      <c r="AD420" s="168"/>
      <c r="AE420" s="168"/>
      <c r="AF420" s="168"/>
      <c r="AG420" s="168"/>
      <c r="AH420" s="168"/>
      <c r="AI420" s="168"/>
      <c r="AJ420" s="168"/>
      <c r="AK420" s="168"/>
      <c r="AL420" s="168"/>
      <c r="AM420" s="168"/>
      <c r="AN420" s="168"/>
      <c r="AO420" s="168"/>
      <c r="AP420" s="168"/>
      <c r="AQ420" s="168"/>
      <c r="AR420" s="168"/>
      <c r="AS420" s="168"/>
      <c r="AT420" s="168"/>
      <c r="BP420" s="43"/>
    </row>
    <row r="421" spans="1:68" ht="25.5" customHeight="1" x14ac:dyDescent="0.25">
      <c r="A421" s="7"/>
      <c r="B421" s="168"/>
      <c r="C421" s="169" t="s">
        <v>23</v>
      </c>
      <c r="D421" s="169"/>
      <c r="E421" s="169"/>
      <c r="F421" s="169"/>
      <c r="G421" s="169"/>
      <c r="H421" s="169"/>
      <c r="I421" s="169"/>
      <c r="J421" s="169"/>
      <c r="K421" s="169"/>
      <c r="L421" s="169"/>
      <c r="M421" s="169"/>
      <c r="N421" s="169"/>
      <c r="O421" s="169"/>
      <c r="P421" s="169"/>
      <c r="Q421" s="169"/>
      <c r="R421" s="169"/>
      <c r="S421" s="169"/>
      <c r="T421" s="367"/>
      <c r="U421" s="367"/>
      <c r="V421" s="367"/>
      <c r="W421" s="367"/>
      <c r="X421" s="367"/>
      <c r="Y421" s="367"/>
      <c r="Z421" s="367"/>
      <c r="AA421" s="367"/>
      <c r="AB421" s="367"/>
      <c r="AC421" s="168"/>
      <c r="AD421" s="168"/>
      <c r="AE421" s="168"/>
      <c r="AF421" s="168"/>
      <c r="AG421" s="168"/>
      <c r="AH421" s="168"/>
      <c r="AI421" s="168"/>
      <c r="AJ421" s="168"/>
      <c r="AK421" s="168"/>
      <c r="AL421" s="168"/>
      <c r="AM421" s="168"/>
      <c r="AN421" s="168"/>
      <c r="AO421" s="168"/>
      <c r="AP421" s="168"/>
      <c r="AQ421" s="168"/>
      <c r="AR421" s="168"/>
      <c r="AS421" s="168"/>
      <c r="AT421" s="168"/>
      <c r="BP421" s="43"/>
    </row>
    <row r="422" spans="1:68" ht="25.5" customHeight="1" x14ac:dyDescent="0.2">
      <c r="A422" s="7"/>
      <c r="B422" s="168"/>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168"/>
      <c r="AD422" s="168"/>
      <c r="AE422" s="168"/>
      <c r="AF422" s="168"/>
      <c r="AG422" s="168"/>
      <c r="AH422" s="168"/>
      <c r="AI422" s="168"/>
      <c r="AJ422" s="168"/>
      <c r="AK422" s="168"/>
      <c r="AL422" s="168"/>
      <c r="AM422" s="168"/>
      <c r="AN422" s="168"/>
      <c r="AO422" s="168"/>
      <c r="AP422" s="168"/>
      <c r="AQ422" s="168"/>
      <c r="AR422" s="168"/>
      <c r="AS422" s="168"/>
      <c r="AT422" s="168"/>
      <c r="BP422" s="43"/>
    </row>
    <row r="423" spans="1:68" ht="26.25" customHeight="1" x14ac:dyDescent="0.2">
      <c r="A423" s="7"/>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8"/>
      <c r="AL423" s="168"/>
      <c r="AM423" s="168"/>
      <c r="AN423" s="168"/>
      <c r="AO423" s="168"/>
      <c r="AP423" s="168"/>
      <c r="AQ423" s="168"/>
      <c r="AR423" s="168"/>
      <c r="AS423" s="168"/>
      <c r="AT423" s="168"/>
      <c r="BP423" s="43"/>
    </row>
    <row r="424" spans="1:68" x14ac:dyDescent="0.2">
      <c r="A424" s="7"/>
      <c r="B424" s="168" t="s">
        <v>305</v>
      </c>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8"/>
      <c r="AL424" s="168"/>
      <c r="AM424" s="168"/>
      <c r="AN424" s="168"/>
      <c r="AO424" s="168"/>
      <c r="AP424" s="168"/>
      <c r="AQ424" s="168"/>
      <c r="AR424" s="168"/>
      <c r="AS424" s="168"/>
      <c r="AT424" s="168"/>
      <c r="BP424" s="43"/>
    </row>
    <row r="425" spans="1:68" x14ac:dyDescent="0.2">
      <c r="A425" s="7"/>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t="s">
        <v>1078</v>
      </c>
      <c r="AE425" s="168"/>
      <c r="AF425" s="168"/>
      <c r="AG425" s="168"/>
      <c r="AH425" s="168"/>
      <c r="AI425" s="168"/>
      <c r="AJ425" s="168"/>
      <c r="AK425" s="168"/>
      <c r="AL425" s="168"/>
      <c r="AM425" s="168"/>
      <c r="AN425" s="168"/>
      <c r="AO425" s="168"/>
      <c r="AP425" s="168"/>
      <c r="AQ425" s="168"/>
      <c r="AR425" s="168"/>
      <c r="AS425" s="168"/>
      <c r="AT425" s="168"/>
      <c r="BP425" s="43"/>
    </row>
    <row r="426" spans="1:68" ht="25.5" customHeight="1" x14ac:dyDescent="0.25">
      <c r="A426" s="7"/>
      <c r="B426" s="168"/>
      <c r="C426" s="169" t="s">
        <v>306</v>
      </c>
      <c r="D426" s="169"/>
      <c r="E426" s="169"/>
      <c r="F426" s="169"/>
      <c r="G426" s="169"/>
      <c r="H426" s="169"/>
      <c r="I426" s="169"/>
      <c r="J426" s="169"/>
      <c r="K426" s="169"/>
      <c r="L426" s="169"/>
      <c r="M426" s="169"/>
      <c r="N426" s="169"/>
      <c r="O426" s="169"/>
      <c r="P426" s="169"/>
      <c r="Q426" s="169"/>
      <c r="R426" s="169"/>
      <c r="S426" s="169"/>
      <c r="T426" s="367"/>
      <c r="U426" s="367"/>
      <c r="V426" s="367"/>
      <c r="W426" s="367"/>
      <c r="X426" s="367"/>
      <c r="Y426" s="367"/>
      <c r="Z426" s="367"/>
      <c r="AA426" s="367"/>
      <c r="AB426" s="367"/>
      <c r="AC426" s="167"/>
      <c r="AD426" s="364"/>
      <c r="AE426" s="364"/>
      <c r="AF426" s="364"/>
      <c r="AG426" s="364"/>
      <c r="AH426" s="364"/>
      <c r="AI426" s="364"/>
      <c r="AJ426" s="364"/>
      <c r="AK426" s="364"/>
      <c r="AL426" s="364"/>
      <c r="AM426" s="364"/>
      <c r="AN426" s="364"/>
      <c r="AO426" s="364"/>
      <c r="AP426" s="364"/>
      <c r="AQ426" s="364"/>
      <c r="AR426" s="364"/>
      <c r="AS426" s="364"/>
      <c r="AT426" s="168"/>
      <c r="BP426" s="43"/>
    </row>
    <row r="427" spans="1:68" ht="25.5" customHeight="1" x14ac:dyDescent="0.25">
      <c r="A427" s="7"/>
      <c r="B427" s="168"/>
      <c r="C427" s="169" t="s">
        <v>307</v>
      </c>
      <c r="D427" s="169"/>
      <c r="E427" s="169"/>
      <c r="F427" s="169"/>
      <c r="G427" s="169"/>
      <c r="H427" s="169"/>
      <c r="I427" s="169"/>
      <c r="J427" s="169"/>
      <c r="K427" s="169"/>
      <c r="L427" s="169"/>
      <c r="M427" s="169"/>
      <c r="N427" s="169"/>
      <c r="O427" s="169"/>
      <c r="P427" s="169"/>
      <c r="Q427" s="169"/>
      <c r="R427" s="169"/>
      <c r="S427" s="169"/>
      <c r="T427" s="367"/>
      <c r="U427" s="367"/>
      <c r="V427" s="367"/>
      <c r="W427" s="367"/>
      <c r="X427" s="367"/>
      <c r="Y427" s="367"/>
      <c r="Z427" s="367"/>
      <c r="AA427" s="367"/>
      <c r="AB427" s="367"/>
      <c r="AC427" s="167"/>
      <c r="AD427" s="364"/>
      <c r="AE427" s="364"/>
      <c r="AF427" s="364"/>
      <c r="AG427" s="364"/>
      <c r="AH427" s="364"/>
      <c r="AI427" s="364"/>
      <c r="AJ427" s="364"/>
      <c r="AK427" s="364"/>
      <c r="AL427" s="364"/>
      <c r="AM427" s="364"/>
      <c r="AN427" s="364"/>
      <c r="AO427" s="364"/>
      <c r="AP427" s="364"/>
      <c r="AQ427" s="364"/>
      <c r="AR427" s="364"/>
      <c r="AS427" s="364"/>
      <c r="AT427" s="168"/>
      <c r="BP427" s="43"/>
    </row>
    <row r="428" spans="1:68" ht="15" customHeight="1" x14ac:dyDescent="0.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BP428" s="43"/>
    </row>
    <row r="429" spans="1:68" ht="33.75" customHeight="1" x14ac:dyDescent="0.25">
      <c r="A429" s="7"/>
      <c r="B429" s="168"/>
      <c r="C429" s="360" t="s">
        <v>475</v>
      </c>
      <c r="D429" s="359"/>
      <c r="E429" s="359"/>
      <c r="F429" s="359"/>
      <c r="G429" s="359"/>
      <c r="H429" s="359"/>
      <c r="I429" s="359"/>
      <c r="J429" s="359"/>
      <c r="K429" s="359"/>
      <c r="L429" s="359"/>
      <c r="M429" s="359"/>
      <c r="N429" s="359"/>
      <c r="O429" s="359"/>
      <c r="P429" s="359"/>
      <c r="Q429" s="359"/>
      <c r="R429" s="359"/>
      <c r="S429" s="359"/>
      <c r="T429" s="364"/>
      <c r="U429" s="364"/>
      <c r="V429" s="364"/>
      <c r="W429" s="364"/>
      <c r="X429" s="364"/>
      <c r="Y429" s="364"/>
      <c r="Z429" s="364"/>
      <c r="AA429" s="364"/>
      <c r="AB429" s="364"/>
      <c r="AC429" s="168"/>
      <c r="AD429" s="168"/>
      <c r="AE429" s="168"/>
      <c r="AF429" s="168"/>
      <c r="AG429" s="168"/>
      <c r="AH429" s="168"/>
      <c r="AI429" s="168"/>
      <c r="AJ429" s="168"/>
      <c r="AK429" s="168"/>
      <c r="AL429" s="168"/>
      <c r="AM429" s="168"/>
      <c r="AN429" s="168"/>
      <c r="AO429" s="168"/>
      <c r="AP429" s="168"/>
      <c r="AQ429" s="168"/>
      <c r="AR429" s="168"/>
      <c r="AS429" s="168"/>
      <c r="AT429" s="168"/>
      <c r="BP429" s="43"/>
    </row>
    <row r="430" spans="1:68" x14ac:dyDescent="0.2">
      <c r="A430" s="7"/>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c r="AL430" s="168"/>
      <c r="AM430" s="168"/>
      <c r="AN430" s="168"/>
      <c r="AO430" s="168"/>
      <c r="AP430" s="168"/>
      <c r="AQ430" s="168"/>
      <c r="AR430" s="168"/>
      <c r="AS430" s="168"/>
      <c r="AT430" s="168"/>
      <c r="BP430" s="43"/>
    </row>
    <row r="431" spans="1:68" ht="15.75" thickBot="1" x14ac:dyDescent="0.25">
      <c r="A431" s="7"/>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c r="AL431" s="168"/>
      <c r="AM431" s="168"/>
      <c r="AN431" s="168"/>
      <c r="AO431" s="168"/>
      <c r="AP431" s="168"/>
      <c r="AQ431" s="168"/>
      <c r="AR431" s="168"/>
      <c r="AS431" s="168"/>
      <c r="AT431" s="168"/>
      <c r="BP431" s="43"/>
    </row>
    <row r="432" spans="1:68" ht="21" x14ac:dyDescent="0.35">
      <c r="A432" s="26" t="s">
        <v>488</v>
      </c>
      <c r="B432" s="18" t="s">
        <v>57</v>
      </c>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27"/>
      <c r="BP432" s="43"/>
    </row>
    <row r="433" spans="1:68" ht="15" customHeight="1" x14ac:dyDescent="0.2">
      <c r="A433" s="26"/>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BP433" s="43"/>
    </row>
    <row r="434" spans="1:68" ht="33.75" customHeight="1" x14ac:dyDescent="0.25">
      <c r="A434" s="26"/>
      <c r="B434" s="355" t="s">
        <v>1079</v>
      </c>
      <c r="C434" s="374"/>
      <c r="D434" s="374"/>
      <c r="E434" s="374"/>
      <c r="F434" s="374"/>
      <c r="G434" s="374"/>
      <c r="H434" s="374"/>
      <c r="I434" s="374"/>
      <c r="J434" s="374"/>
      <c r="K434" s="374"/>
      <c r="L434" s="374"/>
      <c r="M434" s="374"/>
      <c r="N434" s="374"/>
      <c r="O434" s="374"/>
      <c r="P434" s="374"/>
      <c r="Q434" s="374"/>
      <c r="R434" s="374"/>
      <c r="S434" s="374"/>
      <c r="T434" s="392">
        <f>'Data (Hidden)'!C62</f>
        <v>0</v>
      </c>
      <c r="U434" s="392"/>
      <c r="V434" s="392"/>
      <c r="W434" s="392"/>
      <c r="X434" s="392"/>
      <c r="Y434" s="168"/>
      <c r="Z434" s="168"/>
      <c r="AA434" s="168"/>
      <c r="AB434" s="168"/>
      <c r="AC434" s="168"/>
      <c r="AD434" s="168"/>
      <c r="AE434" s="168"/>
      <c r="AF434" s="168"/>
      <c r="AG434" s="168"/>
      <c r="BP434" s="43"/>
    </row>
    <row r="435" spans="1:68" ht="25.5" customHeight="1" x14ac:dyDescent="0.25">
      <c r="A435" s="26"/>
      <c r="B435" s="169" t="s">
        <v>469</v>
      </c>
      <c r="C435" s="169"/>
      <c r="D435" s="169"/>
      <c r="E435" s="169"/>
      <c r="F435" s="169"/>
      <c r="G435" s="169"/>
      <c r="H435" s="169"/>
      <c r="I435" s="169"/>
      <c r="J435" s="169"/>
      <c r="K435" s="169"/>
      <c r="L435" s="169"/>
      <c r="M435" s="169"/>
      <c r="N435" s="169"/>
      <c r="O435" s="169"/>
      <c r="P435" s="169"/>
      <c r="Q435" s="169"/>
      <c r="R435" s="169"/>
      <c r="S435" s="169"/>
      <c r="T435" s="391"/>
      <c r="U435" s="391"/>
      <c r="V435" s="391"/>
      <c r="W435" s="391"/>
      <c r="X435" s="391"/>
      <c r="Y435" s="168"/>
      <c r="Z435" s="168"/>
      <c r="AA435" s="168"/>
      <c r="AB435" s="168"/>
      <c r="AC435" s="168"/>
      <c r="AD435" s="168"/>
      <c r="AE435" s="168"/>
      <c r="AF435" s="168"/>
      <c r="AG435" s="168"/>
      <c r="BP435" s="43"/>
    </row>
    <row r="436" spans="1:68" ht="25.5" customHeight="1" x14ac:dyDescent="0.2">
      <c r="A436" s="26"/>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BP436" s="43"/>
    </row>
    <row r="437" spans="1:68" ht="25.5" customHeight="1" x14ac:dyDescent="0.2">
      <c r="A437" s="26"/>
      <c r="B437" s="14" t="s">
        <v>470</v>
      </c>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BP437" s="43"/>
    </row>
    <row r="438" spans="1:68" ht="25.5" customHeight="1" x14ac:dyDescent="0.25">
      <c r="A438" s="26"/>
      <c r="B438" s="254" t="s">
        <v>1081</v>
      </c>
      <c r="C438" s="255"/>
      <c r="D438" s="254"/>
      <c r="E438" s="254"/>
      <c r="F438" s="254"/>
      <c r="G438" s="254"/>
      <c r="H438" s="254"/>
      <c r="I438" s="254"/>
      <c r="J438" s="254"/>
      <c r="K438" s="254"/>
      <c r="L438" s="254"/>
      <c r="M438" s="254"/>
      <c r="N438" s="254"/>
      <c r="O438" s="254"/>
      <c r="P438" s="254"/>
      <c r="Q438" s="254"/>
      <c r="R438" s="254"/>
      <c r="S438" s="254"/>
      <c r="T438" s="19"/>
      <c r="U438" s="384" t="s">
        <v>149</v>
      </c>
      <c r="V438" s="355"/>
      <c r="W438" s="398"/>
      <c r="X438" s="19"/>
      <c r="Y438" s="384" t="s">
        <v>46</v>
      </c>
      <c r="Z438" s="385"/>
      <c r="AA438" s="19"/>
      <c r="AB438" s="384" t="s">
        <v>47</v>
      </c>
      <c r="AC438" s="385"/>
      <c r="AD438" s="385"/>
      <c r="AE438" s="385"/>
      <c r="AF438" s="385"/>
      <c r="AG438" s="27"/>
      <c r="BP438" s="43"/>
    </row>
    <row r="439" spans="1:68" ht="25.5" customHeight="1" x14ac:dyDescent="0.25">
      <c r="A439" s="26"/>
      <c r="B439" s="256" t="s">
        <v>1080</v>
      </c>
      <c r="C439" s="183"/>
      <c r="D439" s="183"/>
      <c r="E439" s="183"/>
      <c r="F439" s="183"/>
      <c r="G439" s="183"/>
      <c r="H439" s="183"/>
      <c r="I439" s="183"/>
      <c r="J439" s="183"/>
      <c r="K439" s="183"/>
      <c r="L439" s="183"/>
      <c r="M439" s="183"/>
      <c r="N439" s="183"/>
      <c r="O439" s="169"/>
      <c r="P439" s="169"/>
      <c r="Q439" s="169"/>
      <c r="R439" s="169"/>
      <c r="S439" s="169"/>
      <c r="T439" s="367"/>
      <c r="U439" s="367"/>
      <c r="V439" s="367"/>
      <c r="W439" s="167"/>
      <c r="X439" s="364"/>
      <c r="Y439" s="364"/>
      <c r="Z439" s="364"/>
      <c r="AA439" s="364"/>
      <c r="AB439" s="364"/>
      <c r="AC439" s="364"/>
      <c r="AD439" s="364"/>
      <c r="AE439" s="364"/>
      <c r="AF439" s="364"/>
      <c r="AG439" s="27"/>
      <c r="BP439" s="43"/>
    </row>
    <row r="440" spans="1:68" ht="25.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184"/>
      <c r="AF440" s="184"/>
      <c r="AG440" s="27"/>
      <c r="BP440" s="43"/>
    </row>
    <row r="441" spans="1:68" ht="25.5" customHeight="1" x14ac:dyDescent="0.25">
      <c r="A441" s="26"/>
      <c r="B441" s="26"/>
      <c r="C441" s="26"/>
      <c r="D441" s="26"/>
      <c r="E441" s="26"/>
      <c r="F441" s="26"/>
      <c r="G441" s="26"/>
      <c r="H441" s="26"/>
      <c r="I441" s="26"/>
      <c r="J441" s="26"/>
      <c r="K441" s="26"/>
      <c r="L441" s="26"/>
      <c r="M441" s="26"/>
      <c r="N441" s="26"/>
      <c r="O441" s="26"/>
      <c r="P441" s="26"/>
      <c r="Q441" s="26"/>
      <c r="R441" s="26"/>
      <c r="S441" s="26"/>
      <c r="T441" s="185" t="s">
        <v>472</v>
      </c>
      <c r="U441" s="186"/>
      <c r="V441" s="186"/>
      <c r="W441" s="26"/>
      <c r="X441" s="346" t="s">
        <v>1074</v>
      </c>
      <c r="Y441" s="186"/>
      <c r="Z441" s="186"/>
      <c r="AA441" s="26"/>
      <c r="AB441" s="26"/>
      <c r="AC441" s="26"/>
      <c r="AD441" s="26"/>
      <c r="AE441" s="184"/>
      <c r="AF441" s="184"/>
      <c r="AG441" s="27"/>
      <c r="BP441" s="43"/>
    </row>
    <row r="442" spans="1:68" ht="25.5" customHeight="1" x14ac:dyDescent="0.25">
      <c r="A442" s="7"/>
      <c r="B442" s="256" t="s">
        <v>223</v>
      </c>
      <c r="C442" s="183"/>
      <c r="D442" s="183"/>
      <c r="E442" s="183"/>
      <c r="F442" s="183"/>
      <c r="G442" s="183"/>
      <c r="H442" s="183"/>
      <c r="I442" s="183"/>
      <c r="J442" s="183"/>
      <c r="K442" s="183"/>
      <c r="L442" s="183"/>
      <c r="M442" s="183"/>
      <c r="N442" s="183"/>
      <c r="O442" s="169"/>
      <c r="P442" s="169"/>
      <c r="Q442" s="169"/>
      <c r="R442" s="169"/>
      <c r="S442" s="169"/>
      <c r="T442" s="367"/>
      <c r="U442" s="367"/>
      <c r="V442" s="367"/>
      <c r="W442" s="169"/>
      <c r="X442" s="367"/>
      <c r="Y442" s="367"/>
      <c r="Z442" s="367"/>
      <c r="AA442" s="168"/>
      <c r="AB442" s="168"/>
      <c r="AC442" s="168"/>
      <c r="AD442" s="168"/>
      <c r="AE442" s="168"/>
      <c r="AF442" s="168"/>
      <c r="AG442" s="168"/>
      <c r="BP442" s="43"/>
    </row>
    <row r="443" spans="1:68" ht="25.5" customHeight="1" x14ac:dyDescent="0.25">
      <c r="A443" s="7"/>
      <c r="B443" s="183" t="s">
        <v>222</v>
      </c>
      <c r="C443" s="183"/>
      <c r="D443" s="183"/>
      <c r="E443" s="183"/>
      <c r="F443" s="183"/>
      <c r="G443" s="183"/>
      <c r="H443" s="183"/>
      <c r="I443" s="183"/>
      <c r="J443" s="183"/>
      <c r="K443" s="183"/>
      <c r="L443" s="183"/>
      <c r="M443" s="183"/>
      <c r="N443" s="183"/>
      <c r="O443" s="169"/>
      <c r="P443" s="169"/>
      <c r="Q443" s="169"/>
      <c r="R443" s="169"/>
      <c r="S443" s="169"/>
      <c r="T443" s="364"/>
      <c r="U443" s="364"/>
      <c r="V443" s="364"/>
      <c r="W443" s="169"/>
      <c r="X443" s="364"/>
      <c r="Y443" s="364"/>
      <c r="Z443" s="364"/>
      <c r="AA443" s="168"/>
      <c r="AB443" s="168"/>
      <c r="AC443" s="168"/>
      <c r="AD443" s="168"/>
      <c r="AE443" s="168"/>
      <c r="AF443" s="168"/>
      <c r="AG443" s="168"/>
      <c r="BP443" s="43"/>
    </row>
    <row r="444" spans="1:68" ht="25.5" customHeight="1" thickBot="1" x14ac:dyDescent="0.25">
      <c r="A444" s="7"/>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BP444" s="43"/>
    </row>
    <row r="445" spans="1:68" ht="21" x14ac:dyDescent="0.35">
      <c r="A445" s="26" t="s">
        <v>894</v>
      </c>
      <c r="B445" s="18" t="s">
        <v>58</v>
      </c>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27"/>
      <c r="BP445" s="43"/>
    </row>
    <row r="446" spans="1:68" ht="20.25" customHeight="1" x14ac:dyDescent="0.35">
      <c r="A446" s="26"/>
      <c r="B446" s="291"/>
      <c r="C446" s="291"/>
      <c r="D446" s="291"/>
      <c r="E446" s="291"/>
      <c r="F446" s="291"/>
      <c r="G446" s="291"/>
      <c r="H446" s="291"/>
      <c r="I446" s="291"/>
      <c r="J446" s="291"/>
      <c r="K446" s="291"/>
      <c r="L446" s="291"/>
      <c r="M446" s="291"/>
      <c r="N446" s="291"/>
      <c r="O446" s="291"/>
      <c r="P446" s="291"/>
      <c r="Q446" s="291"/>
      <c r="R446" s="291"/>
      <c r="S446" s="291"/>
      <c r="T446" s="291"/>
      <c r="U446" s="291"/>
      <c r="V446" s="291"/>
      <c r="W446" s="291"/>
      <c r="X446" s="291"/>
      <c r="Y446" s="291"/>
      <c r="Z446" s="291"/>
      <c r="AA446" s="291"/>
      <c r="AB446" s="291"/>
      <c r="AC446" s="291"/>
      <c r="AD446" s="291"/>
      <c r="AE446" s="291"/>
      <c r="AF446" s="291"/>
      <c r="AG446" s="27"/>
      <c r="BP446" s="43"/>
    </row>
    <row r="447" spans="1:68" ht="33.75" customHeight="1" x14ac:dyDescent="0.25">
      <c r="A447" s="26"/>
      <c r="B447" s="355" t="s">
        <v>1082</v>
      </c>
      <c r="C447" s="374"/>
      <c r="D447" s="374"/>
      <c r="E447" s="374"/>
      <c r="F447" s="374"/>
      <c r="G447" s="374"/>
      <c r="H447" s="374"/>
      <c r="I447" s="374"/>
      <c r="J447" s="374"/>
      <c r="K447" s="374"/>
      <c r="L447" s="374"/>
      <c r="M447" s="374"/>
      <c r="N447" s="374"/>
      <c r="O447" s="374"/>
      <c r="P447" s="374"/>
      <c r="Q447" s="374"/>
      <c r="R447" s="374"/>
      <c r="S447" s="374"/>
      <c r="T447" s="392">
        <f>'Data (Hidden)'!C66</f>
        <v>0</v>
      </c>
      <c r="U447" s="392"/>
      <c r="V447" s="392"/>
      <c r="W447" s="392"/>
      <c r="X447" s="392"/>
      <c r="Y447" s="289"/>
      <c r="Z447" s="289"/>
      <c r="AA447" s="289"/>
      <c r="AB447" s="289"/>
      <c r="AC447" s="289"/>
      <c r="AD447" s="289"/>
      <c r="AE447" s="289"/>
      <c r="AF447" s="289"/>
      <c r="AG447" s="289"/>
      <c r="BP447" s="43"/>
    </row>
    <row r="448" spans="1:68" x14ac:dyDescent="0.2">
      <c r="A448" s="26"/>
      <c r="B448" s="28"/>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BP448" s="43"/>
    </row>
    <row r="449" spans="1:68" x14ac:dyDescent="0.2">
      <c r="A449" s="26"/>
      <c r="B449" s="28" t="s">
        <v>308</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BP449" s="43"/>
    </row>
    <row r="450" spans="1:68" ht="41.25" customHeight="1" x14ac:dyDescent="0.2">
      <c r="A450" s="26"/>
      <c r="B450" s="188" t="s">
        <v>309</v>
      </c>
      <c r="C450" s="188"/>
      <c r="D450" s="293"/>
      <c r="E450" s="293"/>
      <c r="F450" s="387" t="s">
        <v>1083</v>
      </c>
      <c r="G450" s="388"/>
      <c r="H450" s="388"/>
      <c r="I450" s="388"/>
      <c r="J450" s="388"/>
      <c r="K450" s="388"/>
      <c r="L450" s="388"/>
      <c r="M450" s="388"/>
      <c r="N450" s="388"/>
      <c r="O450" s="388"/>
      <c r="P450" s="388"/>
      <c r="Q450" s="388"/>
      <c r="R450" s="388"/>
      <c r="S450" s="388"/>
      <c r="T450" s="388"/>
      <c r="U450" s="388"/>
      <c r="V450" s="388"/>
      <c r="W450" s="388"/>
      <c r="X450" s="388"/>
      <c r="Y450" s="388"/>
      <c r="Z450" s="388"/>
      <c r="AA450" s="386"/>
      <c r="AB450" s="386"/>
      <c r="AC450" s="386"/>
      <c r="AD450" s="386"/>
      <c r="AE450" s="386"/>
      <c r="AF450" s="386"/>
      <c r="AG450" s="27"/>
      <c r="BP450" s="43"/>
    </row>
    <row r="451" spans="1:68" ht="33.75" customHeight="1" x14ac:dyDescent="0.25">
      <c r="A451" s="26"/>
      <c r="B451" s="292" t="s">
        <v>50</v>
      </c>
      <c r="C451" s="197"/>
      <c r="D451" s="194"/>
      <c r="E451" s="194"/>
      <c r="F451" s="387" t="s">
        <v>1084</v>
      </c>
      <c r="G451" s="388"/>
      <c r="H451" s="388"/>
      <c r="I451" s="388"/>
      <c r="J451" s="388"/>
      <c r="K451" s="388"/>
      <c r="L451" s="388"/>
      <c r="M451" s="388"/>
      <c r="N451" s="388"/>
      <c r="O451" s="388"/>
      <c r="P451" s="388"/>
      <c r="Q451" s="388"/>
      <c r="R451" s="388"/>
      <c r="S451" s="388"/>
      <c r="T451" s="388"/>
      <c r="U451" s="388"/>
      <c r="V451" s="388"/>
      <c r="W451" s="388"/>
      <c r="X451" s="388"/>
      <c r="Y451" s="388"/>
      <c r="Z451" s="388"/>
      <c r="AA451" s="386"/>
      <c r="AB451" s="386"/>
      <c r="AC451" s="386"/>
      <c r="AD451" s="386"/>
      <c r="AE451" s="386"/>
      <c r="AF451" s="386"/>
      <c r="AG451" s="27"/>
      <c r="BP451" s="43"/>
    </row>
    <row r="452" spans="1:68" ht="33.75" hidden="1" customHeight="1" x14ac:dyDescent="0.2">
      <c r="A452" s="26"/>
      <c r="B452" s="27"/>
      <c r="C452" s="27"/>
      <c r="D452" s="27"/>
      <c r="E452" s="27"/>
      <c r="F452" s="388" t="s">
        <v>398</v>
      </c>
      <c r="G452" s="388"/>
      <c r="H452" s="388"/>
      <c r="I452" s="388"/>
      <c r="J452" s="388"/>
      <c r="K452" s="388"/>
      <c r="L452" s="388"/>
      <c r="M452" s="388"/>
      <c r="N452" s="388"/>
      <c r="O452" s="388"/>
      <c r="P452" s="388"/>
      <c r="Q452" s="388"/>
      <c r="R452" s="388"/>
      <c r="S452" s="388"/>
      <c r="T452" s="388"/>
      <c r="U452" s="388"/>
      <c r="V452" s="388"/>
      <c r="W452" s="388"/>
      <c r="X452" s="388"/>
      <c r="Y452" s="388"/>
      <c r="Z452" s="388"/>
      <c r="AA452" s="386"/>
      <c r="AB452" s="386"/>
      <c r="AC452" s="386"/>
      <c r="AD452" s="386"/>
      <c r="AE452" s="386"/>
      <c r="AF452" s="386"/>
      <c r="AG452" s="27"/>
      <c r="BP452" s="43"/>
    </row>
    <row r="453" spans="1:68" ht="33.75" customHeight="1" x14ac:dyDescent="0.2">
      <c r="A453" s="26"/>
      <c r="B453" s="27"/>
      <c r="C453" s="27"/>
      <c r="D453" s="27"/>
      <c r="E453" s="27"/>
      <c r="F453" s="387" t="s">
        <v>1085</v>
      </c>
      <c r="G453" s="388"/>
      <c r="H453" s="388"/>
      <c r="I453" s="388"/>
      <c r="J453" s="388"/>
      <c r="K453" s="388"/>
      <c r="L453" s="388"/>
      <c r="M453" s="388"/>
      <c r="N453" s="388"/>
      <c r="O453" s="388"/>
      <c r="P453" s="388"/>
      <c r="Q453" s="388"/>
      <c r="R453" s="388"/>
      <c r="S453" s="388"/>
      <c r="T453" s="388"/>
      <c r="U453" s="388"/>
      <c r="V453" s="388"/>
      <c r="W453" s="388"/>
      <c r="X453" s="388"/>
      <c r="Y453" s="388"/>
      <c r="Z453" s="388"/>
      <c r="AA453" s="386"/>
      <c r="AB453" s="386"/>
      <c r="AC453" s="386"/>
      <c r="AD453" s="386"/>
      <c r="AE453" s="386"/>
      <c r="AF453" s="386"/>
      <c r="AG453" s="27"/>
      <c r="BP453" s="43"/>
    </row>
    <row r="454" spans="1:68" ht="36" customHeight="1" x14ac:dyDescent="0.2">
      <c r="A454" s="26"/>
      <c r="B454" s="27"/>
      <c r="C454" s="27"/>
      <c r="D454" s="27"/>
      <c r="E454" s="27"/>
      <c r="F454" s="388" t="s">
        <v>443</v>
      </c>
      <c r="G454" s="388"/>
      <c r="H454" s="388"/>
      <c r="I454" s="388"/>
      <c r="J454" s="388"/>
      <c r="K454" s="388"/>
      <c r="L454" s="388"/>
      <c r="M454" s="388"/>
      <c r="N454" s="388"/>
      <c r="O454" s="388"/>
      <c r="P454" s="388"/>
      <c r="Q454" s="388"/>
      <c r="R454" s="388"/>
      <c r="S454" s="388"/>
      <c r="T454" s="388"/>
      <c r="U454" s="388"/>
      <c r="V454" s="388"/>
      <c r="W454" s="388"/>
      <c r="X454" s="388"/>
      <c r="Y454" s="388"/>
      <c r="Z454" s="388"/>
      <c r="AA454" s="386"/>
      <c r="AB454" s="386"/>
      <c r="AC454" s="386"/>
      <c r="AD454" s="386"/>
      <c r="AE454" s="386"/>
      <c r="AF454" s="386"/>
      <c r="AG454" s="27"/>
      <c r="BP454" s="43"/>
    </row>
    <row r="455" spans="1:68" ht="24" customHeight="1" x14ac:dyDescent="0.2">
      <c r="A455" s="26"/>
      <c r="B455" s="27"/>
      <c r="C455" s="27"/>
      <c r="D455" s="27"/>
      <c r="E455" s="27"/>
      <c r="F455" s="387" t="s">
        <v>1086</v>
      </c>
      <c r="G455" s="388"/>
      <c r="H455" s="388"/>
      <c r="I455" s="388"/>
      <c r="J455" s="388"/>
      <c r="K455" s="388"/>
      <c r="L455" s="388"/>
      <c r="M455" s="388"/>
      <c r="N455" s="388"/>
      <c r="O455" s="388"/>
      <c r="P455" s="388"/>
      <c r="Q455" s="388"/>
      <c r="R455" s="388"/>
      <c r="S455" s="388"/>
      <c r="T455" s="388"/>
      <c r="U455" s="388"/>
      <c r="V455" s="388"/>
      <c r="W455" s="388"/>
      <c r="X455" s="388"/>
      <c r="Y455" s="388"/>
      <c r="Z455" s="388"/>
      <c r="AA455" s="386"/>
      <c r="AB455" s="386"/>
      <c r="AC455" s="386"/>
      <c r="AD455" s="386"/>
      <c r="AE455" s="386"/>
      <c r="AF455" s="386"/>
      <c r="AG455" s="27"/>
      <c r="BP455" s="43"/>
    </row>
    <row r="456" spans="1:68" ht="25.5" customHeight="1" x14ac:dyDescent="0.2">
      <c r="A456" s="26"/>
      <c r="B456" s="168"/>
      <c r="C456" s="168"/>
      <c r="D456" s="168"/>
      <c r="E456" s="168"/>
      <c r="F456" s="388" t="s">
        <v>267</v>
      </c>
      <c r="G456" s="388"/>
      <c r="H456" s="388"/>
      <c r="I456" s="388"/>
      <c r="J456" s="388"/>
      <c r="K456" s="388"/>
      <c r="L456" s="388"/>
      <c r="M456" s="388"/>
      <c r="N456" s="388"/>
      <c r="O456" s="388"/>
      <c r="P456" s="388"/>
      <c r="Q456" s="388"/>
      <c r="R456" s="388"/>
      <c r="S456" s="388"/>
      <c r="T456" s="388"/>
      <c r="U456" s="388"/>
      <c r="V456" s="388"/>
      <c r="W456" s="388"/>
      <c r="X456" s="388"/>
      <c r="Y456" s="388"/>
      <c r="Z456" s="388"/>
      <c r="AA456" s="386"/>
      <c r="AB456" s="386"/>
      <c r="AC456" s="386"/>
      <c r="AD456" s="386"/>
      <c r="AE456" s="386"/>
      <c r="AF456" s="386"/>
      <c r="AG456" s="27"/>
      <c r="BP456" s="43"/>
    </row>
    <row r="457" spans="1:68" ht="25.5" customHeight="1" x14ac:dyDescent="0.2">
      <c r="A457" s="26"/>
      <c r="B457" s="27"/>
      <c r="C457" s="27"/>
      <c r="D457" s="27"/>
      <c r="E457" s="27"/>
      <c r="F457" s="364"/>
      <c r="G457" s="364"/>
      <c r="H457" s="364"/>
      <c r="I457" s="364"/>
      <c r="J457" s="364"/>
      <c r="K457" s="364"/>
      <c r="L457" s="364"/>
      <c r="M457" s="364"/>
      <c r="N457" s="364"/>
      <c r="O457" s="364"/>
      <c r="P457" s="364"/>
      <c r="Q457" s="364"/>
      <c r="R457" s="364"/>
      <c r="S457" s="364"/>
      <c r="T457" s="364"/>
      <c r="U457" s="364"/>
      <c r="V457" s="364"/>
      <c r="W457" s="364"/>
      <c r="X457" s="364"/>
      <c r="Y457" s="364"/>
      <c r="Z457" s="364"/>
      <c r="AA457" s="364"/>
      <c r="AB457" s="364"/>
      <c r="AC457" s="364"/>
      <c r="AD457" s="364"/>
      <c r="AE457" s="364"/>
      <c r="AF457" s="364"/>
      <c r="AG457" s="27"/>
      <c r="BP457" s="43"/>
    </row>
    <row r="458" spans="1:68" ht="28.5" customHeight="1" x14ac:dyDescent="0.2">
      <c r="A458" s="7"/>
      <c r="B458" s="168"/>
      <c r="C458" s="168"/>
      <c r="D458" s="168"/>
      <c r="E458" s="168"/>
      <c r="F458" s="393" t="s">
        <v>1087</v>
      </c>
      <c r="G458" s="393"/>
      <c r="H458" s="393"/>
      <c r="I458" s="393"/>
      <c r="J458" s="393"/>
      <c r="K458" s="393"/>
      <c r="L458" s="393"/>
      <c r="M458" s="393"/>
      <c r="N458" s="393"/>
      <c r="O458" s="393"/>
      <c r="P458" s="393"/>
      <c r="Q458" s="393"/>
      <c r="R458" s="393"/>
      <c r="S458" s="393"/>
      <c r="T458" s="393"/>
      <c r="U458" s="393"/>
      <c r="V458" s="393"/>
      <c r="W458" s="393"/>
      <c r="X458" s="393"/>
      <c r="Y458" s="393"/>
      <c r="Z458" s="393"/>
      <c r="AA458" s="386"/>
      <c r="AB458" s="386"/>
      <c r="AC458" s="386"/>
      <c r="AD458" s="386"/>
      <c r="AE458" s="386"/>
      <c r="AF458" s="386"/>
      <c r="AG458" s="168"/>
    </row>
    <row r="459" spans="1:68" ht="25.5" customHeight="1" thickBot="1" x14ac:dyDescent="0.25">
      <c r="A459" s="7"/>
      <c r="B459" s="282"/>
      <c r="C459" s="282"/>
      <c r="D459" s="282"/>
      <c r="E459" s="282"/>
      <c r="F459" s="282"/>
      <c r="G459" s="282"/>
      <c r="H459" s="282"/>
      <c r="I459" s="282"/>
      <c r="J459" s="282"/>
      <c r="K459" s="282"/>
      <c r="L459" s="282"/>
      <c r="M459" s="282"/>
      <c r="N459" s="282"/>
      <c r="O459" s="282"/>
      <c r="P459" s="282"/>
      <c r="Q459" s="282"/>
      <c r="R459" s="282"/>
      <c r="S459" s="282"/>
      <c r="T459" s="282"/>
      <c r="U459" s="282"/>
      <c r="V459" s="282"/>
      <c r="W459" s="282"/>
      <c r="X459" s="282"/>
      <c r="Y459" s="282"/>
      <c r="Z459" s="282"/>
      <c r="AA459" s="282"/>
      <c r="AB459" s="282"/>
      <c r="AC459" s="282"/>
      <c r="AD459" s="282"/>
      <c r="AE459" s="282"/>
      <c r="AF459" s="282"/>
      <c r="AG459" s="282"/>
    </row>
    <row r="460" spans="1:68" ht="25.5" customHeight="1" x14ac:dyDescent="0.35">
      <c r="A460" s="26" t="s">
        <v>476</v>
      </c>
      <c r="B460" s="18" t="s">
        <v>426</v>
      </c>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58"/>
    </row>
    <row r="461" spans="1:68" ht="25.5" customHeight="1" x14ac:dyDescent="0.25">
      <c r="A461" s="7"/>
      <c r="B461" s="24" t="s">
        <v>427</v>
      </c>
      <c r="C461" s="158"/>
      <c r="D461" s="158"/>
      <c r="E461" s="158"/>
      <c r="F461" s="158"/>
      <c r="G461" s="158"/>
      <c r="H461" s="158"/>
      <c r="I461" s="158"/>
      <c r="J461" s="158"/>
      <c r="K461" s="158"/>
      <c r="L461" s="158"/>
      <c r="M461" s="158"/>
      <c r="N461" s="158"/>
      <c r="O461" s="158"/>
      <c r="P461" s="158"/>
      <c r="Q461" s="158"/>
      <c r="R461" s="158"/>
      <c r="S461" s="158"/>
      <c r="T461" s="158"/>
      <c r="U461" s="158"/>
      <c r="V461" s="158"/>
      <c r="W461" s="401">
        <f>'1) Company information'!E16</f>
        <v>0</v>
      </c>
      <c r="X461" s="401"/>
      <c r="Y461" s="402">
        <f>'Data (Hidden)'!C366</f>
        <v>0</v>
      </c>
      <c r="Z461" s="402"/>
      <c r="AA461" s="402"/>
      <c r="AB461" s="402"/>
      <c r="AC461" s="402"/>
      <c r="AD461" s="402"/>
      <c r="AE461" s="402"/>
      <c r="AF461" s="402"/>
      <c r="AG461" s="158"/>
    </row>
    <row r="462" spans="1:68" ht="25.5" customHeight="1" x14ac:dyDescent="0.25">
      <c r="A462" s="7"/>
      <c r="B462" s="24" t="s">
        <v>428</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row>
    <row r="463" spans="1:68" ht="25.5" customHeight="1" x14ac:dyDescent="0.2">
      <c r="A463" s="7"/>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row>
    <row r="464" spans="1:68" ht="25.5" customHeight="1" x14ac:dyDescent="0.25">
      <c r="A464" s="7" t="s">
        <v>477</v>
      </c>
      <c r="B464" s="78" t="s">
        <v>429</v>
      </c>
      <c r="C464" s="78"/>
      <c r="D464" s="78"/>
      <c r="E464" s="78"/>
      <c r="F464" s="78"/>
      <c r="G464" s="78"/>
      <c r="H464" s="78"/>
      <c r="I464" s="78"/>
      <c r="J464" s="78"/>
      <c r="K464" s="78"/>
      <c r="L464" s="78"/>
      <c r="M464" s="78"/>
      <c r="N464" s="78"/>
      <c r="O464" s="78"/>
      <c r="P464" s="78"/>
      <c r="Q464" s="78"/>
      <c r="R464" s="78"/>
      <c r="S464" s="78"/>
      <c r="T464" s="367"/>
      <c r="U464" s="367"/>
      <c r="V464" s="367"/>
      <c r="W464" s="162"/>
      <c r="X464" s="162"/>
      <c r="Y464" s="158"/>
      <c r="Z464" s="158"/>
      <c r="AA464" s="158"/>
      <c r="AB464" s="158"/>
      <c r="AC464" s="158"/>
      <c r="AD464" s="158"/>
      <c r="AE464" s="158"/>
      <c r="AF464" s="158"/>
      <c r="AG464" s="158"/>
    </row>
    <row r="465" spans="1:16384" ht="25.5" customHeight="1" x14ac:dyDescent="0.2">
      <c r="A465" s="7"/>
      <c r="B465" s="23"/>
      <c r="C465" s="23"/>
      <c r="D465" s="23"/>
      <c r="E465" s="23"/>
      <c r="F465" s="23"/>
      <c r="G465" s="23"/>
      <c r="H465" s="23"/>
      <c r="I465" s="23"/>
      <c r="J465" s="23"/>
      <c r="K465" s="23"/>
      <c r="L465" s="23"/>
      <c r="M465" s="23"/>
      <c r="N465" s="23"/>
      <c r="O465" s="23"/>
      <c r="P465" s="23"/>
      <c r="Q465" s="23"/>
      <c r="R465" s="23"/>
      <c r="S465" s="23"/>
      <c r="T465" s="158"/>
      <c r="U465" s="158"/>
      <c r="V465" s="158"/>
      <c r="W465" s="158"/>
      <c r="X465" s="158"/>
      <c r="Y465" s="158"/>
      <c r="Z465" s="158"/>
      <c r="AA465" s="158"/>
      <c r="AB465" s="158"/>
      <c r="AC465" s="158"/>
      <c r="AD465" s="158"/>
      <c r="AE465" s="158"/>
      <c r="AF465" s="158"/>
      <c r="AG465" s="158"/>
    </row>
    <row r="466" spans="1:16384" ht="25.5" customHeight="1" x14ac:dyDescent="0.25">
      <c r="A466" s="7" t="s">
        <v>478</v>
      </c>
      <c r="B466" s="78" t="s">
        <v>13</v>
      </c>
      <c r="C466" s="78"/>
      <c r="D466" s="78"/>
      <c r="E466" s="78"/>
      <c r="F466" s="78"/>
      <c r="G466" s="78"/>
      <c r="H466" s="78"/>
      <c r="I466" s="78"/>
      <c r="J466" s="78"/>
      <c r="K466" s="78"/>
      <c r="L466" s="78"/>
      <c r="M466" s="78"/>
      <c r="N466" s="78"/>
      <c r="O466" s="78"/>
      <c r="P466" s="78"/>
      <c r="Q466" s="78"/>
      <c r="R466" s="78"/>
      <c r="S466" s="78"/>
      <c r="T466" s="425"/>
      <c r="U466" s="425"/>
      <c r="V466" s="425"/>
      <c r="W466" s="425"/>
      <c r="X466" s="425"/>
      <c r="Y466" s="425"/>
      <c r="Z466" s="425"/>
      <c r="AA466" s="425"/>
      <c r="AB466" s="425"/>
      <c r="AC466" s="425"/>
      <c r="AD466" s="425"/>
      <c r="AE466" s="425"/>
      <c r="AF466" s="425"/>
      <c r="AG466" s="158"/>
    </row>
    <row r="467" spans="1:16384" ht="25.5" customHeight="1" x14ac:dyDescent="0.2">
      <c r="A467" s="7"/>
      <c r="B467" s="23"/>
      <c r="C467" s="23"/>
      <c r="D467" s="23"/>
      <c r="E467" s="23"/>
      <c r="F467" s="23"/>
      <c r="G467" s="23"/>
      <c r="H467" s="23"/>
      <c r="I467" s="23"/>
      <c r="J467" s="23"/>
      <c r="K467" s="23"/>
      <c r="L467" s="23"/>
      <c r="M467" s="23"/>
      <c r="N467" s="23"/>
      <c r="O467" s="23"/>
      <c r="P467" s="23"/>
      <c r="Q467" s="23"/>
      <c r="R467" s="23"/>
      <c r="S467" s="23"/>
      <c r="T467" s="158"/>
      <c r="U467" s="158"/>
      <c r="V467" s="158"/>
      <c r="W467" s="158"/>
      <c r="X467" s="158"/>
      <c r="Y467" s="158"/>
      <c r="Z467" s="158"/>
      <c r="AA467" s="158"/>
      <c r="AB467" s="158"/>
      <c r="AC467" s="158"/>
      <c r="AD467" s="158"/>
      <c r="AE467" s="158"/>
      <c r="AF467" s="158"/>
      <c r="AG467" s="158"/>
    </row>
    <row r="468" spans="1:16384" ht="25.5" customHeight="1" x14ac:dyDescent="0.25">
      <c r="A468" s="7" t="s">
        <v>479</v>
      </c>
      <c r="B468" s="78" t="s">
        <v>430</v>
      </c>
      <c r="C468" s="78"/>
      <c r="D468" s="78"/>
      <c r="E468" s="78"/>
      <c r="F468" s="78"/>
      <c r="G468" s="78"/>
      <c r="H468" s="78"/>
      <c r="I468" s="78"/>
      <c r="J468" s="78"/>
      <c r="K468" s="78"/>
      <c r="L468" s="78"/>
      <c r="M468" s="78"/>
      <c r="N468" s="78"/>
      <c r="O468" s="78"/>
      <c r="P468" s="78"/>
      <c r="Q468" s="78"/>
      <c r="R468" s="78"/>
      <c r="S468" s="78"/>
      <c r="T468" s="19"/>
      <c r="U468" s="384" t="s">
        <v>149</v>
      </c>
      <c r="V468" s="355"/>
      <c r="W468" s="398"/>
      <c r="X468" s="19"/>
      <c r="Y468" s="384" t="s">
        <v>46</v>
      </c>
      <c r="Z468" s="385"/>
      <c r="AA468" s="19"/>
      <c r="AB468" s="384" t="s">
        <v>47</v>
      </c>
      <c r="AC468" s="385"/>
      <c r="AD468" s="385"/>
      <c r="AE468" s="385"/>
      <c r="AF468" s="385"/>
      <c r="AG468" s="158"/>
    </row>
    <row r="469" spans="1:16384" s="23" customFormat="1" ht="25.5" customHeight="1" x14ac:dyDescent="0.25">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150"/>
      <c r="BQ469" s="43"/>
      <c r="BR469" s="43"/>
      <c r="BS469" s="43"/>
      <c r="BT469" s="43"/>
      <c r="BU469" s="43"/>
      <c r="BV469" s="43"/>
      <c r="BW469" s="43"/>
      <c r="BX469" s="43"/>
      <c r="BY469" s="43"/>
      <c r="BZ469" s="43"/>
      <c r="CA469" s="43"/>
      <c r="CB469" s="43"/>
      <c r="CC469" s="216"/>
      <c r="CD469" s="216"/>
      <c r="CE469" s="230"/>
      <c r="CF469" s="230"/>
      <c r="CG469" s="230"/>
      <c r="CH469" s="230"/>
      <c r="CI469" s="230"/>
      <c r="CJ469" s="230"/>
      <c r="CK469" s="230"/>
      <c r="CL469" s="230"/>
      <c r="CM469" s="230"/>
      <c r="CN469" s="230"/>
      <c r="CO469" s="230"/>
      <c r="CP469" s="230"/>
      <c r="CQ469" s="230"/>
      <c r="CR469" s="230"/>
      <c r="CS469" s="230"/>
      <c r="CT469" s="230"/>
      <c r="CU469" s="230"/>
      <c r="CV469" s="230"/>
      <c r="CW469" s="230"/>
      <c r="CX469" s="230"/>
      <c r="CY469" s="230"/>
      <c r="CZ469" s="230"/>
      <c r="DA469" s="230"/>
      <c r="DB469" s="230"/>
      <c r="DC469" s="230"/>
      <c r="DD469" s="230"/>
      <c r="DE469" s="230"/>
      <c r="DF469" s="230"/>
      <c r="DG469" s="230"/>
      <c r="DH469" s="230"/>
      <c r="DI469" s="230"/>
      <c r="DJ469" s="230"/>
      <c r="DK469" s="230"/>
      <c r="DL469" s="230"/>
      <c r="DM469" s="230"/>
      <c r="DN469" s="230"/>
      <c r="DO469" s="230"/>
      <c r="DP469" s="230"/>
      <c r="DQ469" s="230"/>
      <c r="DR469" s="230"/>
      <c r="DS469" s="230"/>
      <c r="DT469" s="230"/>
      <c r="DU469" s="216"/>
      <c r="DV469" s="216"/>
      <c r="DW469" s="216"/>
      <c r="DX469" s="216"/>
      <c r="DY469" s="216"/>
      <c r="DZ469" s="43"/>
      <c r="EA469" s="43"/>
      <c r="EB469" s="43"/>
      <c r="EC469" s="43"/>
      <c r="ED469" s="43"/>
      <c r="EE469" s="43"/>
      <c r="EF469" s="43"/>
      <c r="EG469" s="43"/>
      <c r="EH469" s="43"/>
      <c r="EI469" s="43"/>
      <c r="EJ469" s="43"/>
      <c r="EK469" s="43"/>
      <c r="EL469" s="43"/>
      <c r="EM469" s="43"/>
      <c r="EN469" s="43"/>
      <c r="EO469" s="43"/>
      <c r="EP469" s="43"/>
      <c r="EQ469" s="43"/>
      <c r="ER469" s="43"/>
      <c r="ES469" s="43"/>
      <c r="ET469" s="43"/>
      <c r="EU469" s="43"/>
      <c r="EV469" s="43"/>
      <c r="EW469" s="43"/>
      <c r="EX469" s="43"/>
      <c r="EY469" s="43"/>
      <c r="EZ469" s="43"/>
      <c r="FA469" s="43"/>
      <c r="FB469" s="43"/>
      <c r="FC469" s="43"/>
      <c r="FD469" s="43"/>
      <c r="FE469" s="43"/>
      <c r="FF469" s="43"/>
      <c r="FG469" s="43"/>
      <c r="FH469" s="43"/>
      <c r="FI469" s="43"/>
      <c r="FJ469" s="43"/>
      <c r="FK469" s="43"/>
      <c r="FL469" s="43"/>
      <c r="FM469" s="43"/>
      <c r="FN469" s="43"/>
      <c r="FO469" s="43"/>
      <c r="FP469" s="43"/>
      <c r="FQ469" s="43"/>
      <c r="FR469" s="43"/>
      <c r="FS469" s="43"/>
      <c r="FT469" s="43"/>
      <c r="FU469" s="43"/>
      <c r="FV469" s="43"/>
      <c r="FW469" s="43"/>
      <c r="FX469" s="43"/>
      <c r="FY469" s="43"/>
      <c r="FZ469" s="43"/>
      <c r="GA469" s="43"/>
      <c r="GB469" s="43"/>
      <c r="GC469" s="43"/>
      <c r="GD469" s="43"/>
      <c r="GE469" s="43"/>
      <c r="GF469" s="43"/>
      <c r="GG469" s="43"/>
      <c r="GH469" s="43"/>
      <c r="GI469" s="43"/>
      <c r="GJ469" s="43"/>
      <c r="GK469" s="43"/>
      <c r="GL469" s="43"/>
      <c r="GM469" s="43"/>
      <c r="GN469" s="43"/>
      <c r="GO469" s="43"/>
      <c r="GP469" s="43"/>
      <c r="GQ469" s="43"/>
      <c r="GR469" s="43"/>
      <c r="GS469" s="43"/>
      <c r="GT469" s="43"/>
      <c r="GU469" s="43"/>
      <c r="GV469" s="43"/>
      <c r="GW469" s="43"/>
      <c r="GX469" s="43"/>
      <c r="GY469" s="43"/>
      <c r="GZ469" s="43"/>
      <c r="HA469" s="43"/>
      <c r="HB469" s="43"/>
      <c r="HC469" s="43"/>
      <c r="HD469" s="43"/>
      <c r="HE469" s="43"/>
      <c r="HF469" s="43"/>
      <c r="HG469" s="43"/>
      <c r="HH469" s="43"/>
      <c r="HI469" s="43"/>
      <c r="HJ469" s="43"/>
      <c r="HK469" s="43"/>
      <c r="HL469" s="43"/>
      <c r="HM469" s="43"/>
      <c r="HN469" s="43"/>
      <c r="HO469" s="43"/>
      <c r="HP469" s="43"/>
      <c r="HQ469" s="43"/>
      <c r="HR469" s="43"/>
      <c r="HS469" s="43"/>
      <c r="HT469" s="43"/>
      <c r="HU469" s="43"/>
      <c r="HV469" s="43"/>
      <c r="HW469" s="43"/>
      <c r="HX469" s="43"/>
      <c r="HY469" s="43"/>
      <c r="HZ469" s="43"/>
      <c r="IA469" s="43"/>
      <c r="IB469" s="43"/>
      <c r="IC469" s="43"/>
      <c r="ID469" s="43"/>
      <c r="IE469" s="43"/>
      <c r="IF469" s="43"/>
      <c r="IG469" s="43"/>
      <c r="IH469" s="43"/>
      <c r="II469" s="43"/>
      <c r="IJ469" s="43"/>
      <c r="IK469" s="43"/>
      <c r="IL469" s="43"/>
      <c r="IM469" s="43"/>
      <c r="IN469" s="43"/>
      <c r="IO469" s="43"/>
      <c r="IP469" s="43"/>
      <c r="IQ469" s="43"/>
      <c r="IR469" s="43"/>
      <c r="IS469" s="43"/>
      <c r="IT469" s="43"/>
      <c r="IU469" s="43"/>
      <c r="IV469" s="43"/>
      <c r="IW469" s="43"/>
      <c r="IX469" s="43"/>
      <c r="IY469" s="43"/>
      <c r="IZ469" s="43"/>
      <c r="JA469" s="43"/>
      <c r="JB469" s="43"/>
      <c r="JC469" s="43"/>
      <c r="JD469" s="43"/>
      <c r="JE469" s="43"/>
      <c r="JF469" s="43"/>
      <c r="JG469" s="43"/>
      <c r="JH469" s="43"/>
      <c r="JI469" s="43"/>
      <c r="JJ469" s="43"/>
      <c r="JK469" s="43"/>
      <c r="JL469" s="43"/>
      <c r="JM469" s="43"/>
      <c r="JN469" s="43"/>
      <c r="JO469" s="43"/>
      <c r="JP469" s="43"/>
      <c r="JQ469" s="43"/>
      <c r="JR469" s="43"/>
      <c r="JS469" s="43"/>
      <c r="JT469" s="43"/>
      <c r="JU469" s="43"/>
      <c r="JV469" s="43"/>
      <c r="JW469" s="43"/>
      <c r="JX469" s="43"/>
      <c r="JY469" s="43"/>
      <c r="JZ469" s="43"/>
      <c r="KA469" s="43"/>
      <c r="KB469" s="43"/>
      <c r="KC469" s="43"/>
      <c r="KD469" s="43"/>
      <c r="KE469" s="43"/>
      <c r="KF469" s="43"/>
      <c r="KG469" s="43"/>
      <c r="KH469" s="43"/>
      <c r="KI469" s="43"/>
      <c r="KJ469" s="43"/>
      <c r="KK469" s="43"/>
      <c r="KL469" s="43"/>
      <c r="KM469" s="43"/>
      <c r="KN469" s="43"/>
      <c r="KO469" s="43"/>
      <c r="KP469" s="43"/>
      <c r="KQ469" s="43"/>
      <c r="KR469" s="43"/>
      <c r="KS469" s="43"/>
      <c r="KT469" s="43"/>
      <c r="KU469" s="43"/>
      <c r="KV469" s="43"/>
      <c r="KW469" s="43"/>
      <c r="KX469" s="43"/>
      <c r="KY469" s="43"/>
      <c r="KZ469" s="43"/>
      <c r="LA469" s="43"/>
      <c r="LB469" s="43"/>
      <c r="LC469" s="43"/>
      <c r="LD469" s="43"/>
      <c r="LE469" s="43"/>
      <c r="LF469" s="43"/>
      <c r="LG469" s="43"/>
      <c r="LH469" s="43"/>
      <c r="LI469" s="43"/>
      <c r="LJ469" s="43"/>
      <c r="LK469" s="43"/>
      <c r="LL469" s="43"/>
      <c r="LM469" s="43"/>
      <c r="LN469" s="43"/>
      <c r="LO469" s="43"/>
      <c r="LP469" s="43"/>
      <c r="LQ469" s="43"/>
      <c r="LR469" s="43"/>
      <c r="LS469" s="43"/>
      <c r="LT469" s="43"/>
      <c r="LU469" s="43"/>
      <c r="LV469" s="43"/>
      <c r="LW469" s="43"/>
      <c r="LX469" s="43"/>
      <c r="LY469" s="43"/>
      <c r="LZ469" s="43"/>
      <c r="MA469" s="43"/>
      <c r="MB469" s="43"/>
      <c r="MC469" s="43"/>
      <c r="MD469" s="43"/>
      <c r="ME469" s="43"/>
      <c r="MF469" s="43"/>
      <c r="MG469" s="43"/>
      <c r="MH469" s="43"/>
      <c r="MI469" s="43"/>
      <c r="MJ469" s="43"/>
      <c r="MK469" s="43"/>
      <c r="ML469" s="43"/>
      <c r="MM469" s="43"/>
      <c r="MN469" s="43"/>
      <c r="MO469" s="43"/>
      <c r="MP469" s="43"/>
      <c r="MQ469" s="43"/>
      <c r="MR469" s="43"/>
      <c r="MS469" s="43"/>
      <c r="MT469" s="43"/>
      <c r="MU469" s="43"/>
      <c r="MV469" s="43"/>
      <c r="MW469" s="43"/>
      <c r="MX469" s="43"/>
      <c r="MY469" s="43"/>
      <c r="MZ469" s="43"/>
      <c r="NA469" s="43"/>
      <c r="NB469" s="43"/>
      <c r="NC469" s="43"/>
      <c r="ND469" s="43"/>
      <c r="NE469" s="43"/>
      <c r="NF469" s="43"/>
      <c r="NG469" s="43"/>
      <c r="NH469" s="43"/>
      <c r="NI469" s="43"/>
      <c r="NJ469" s="43"/>
      <c r="NK469" s="43"/>
      <c r="NL469" s="43"/>
      <c r="NM469" s="43"/>
      <c r="NN469" s="43"/>
      <c r="NO469" s="43"/>
      <c r="NP469" s="43"/>
      <c r="NQ469" s="43"/>
      <c r="NR469" s="43"/>
      <c r="NS469" s="43"/>
      <c r="NT469" s="43"/>
      <c r="NU469" s="43"/>
      <c r="NV469" s="43"/>
      <c r="NW469" s="43"/>
      <c r="NX469" s="43"/>
      <c r="NY469" s="43"/>
      <c r="NZ469" s="43"/>
      <c r="OA469" s="43"/>
      <c r="OB469" s="43"/>
      <c r="OC469" s="43"/>
      <c r="OD469" s="43"/>
      <c r="OE469" s="43"/>
      <c r="OF469" s="43"/>
      <c r="OG469" s="43"/>
      <c r="OH469" s="43"/>
      <c r="OI469" s="43"/>
      <c r="OJ469" s="43"/>
      <c r="OK469" s="43"/>
      <c r="OL469" s="43"/>
      <c r="OM469" s="43"/>
      <c r="ON469" s="43"/>
      <c r="OO469" s="43"/>
      <c r="OP469" s="43"/>
      <c r="OQ469" s="43"/>
      <c r="OR469" s="43"/>
      <c r="OS469" s="43"/>
      <c r="OT469" s="43"/>
      <c r="OU469" s="43"/>
      <c r="OV469" s="43"/>
      <c r="OW469" s="43"/>
      <c r="OX469" s="43"/>
      <c r="OY469" s="43"/>
      <c r="OZ469" s="43"/>
      <c r="PA469" s="43"/>
      <c r="PB469" s="43"/>
      <c r="PC469" s="43"/>
      <c r="PD469" s="43"/>
      <c r="PE469" s="43"/>
      <c r="PF469" s="43"/>
      <c r="PG469" s="43"/>
      <c r="PH469" s="43"/>
      <c r="PI469" s="43"/>
      <c r="PJ469" s="43"/>
      <c r="PK469" s="43"/>
      <c r="PL469" s="43"/>
      <c r="PM469" s="43"/>
      <c r="PN469" s="43"/>
      <c r="PO469" s="43"/>
      <c r="PP469" s="43"/>
      <c r="PQ469" s="43"/>
      <c r="PR469" s="43"/>
      <c r="PS469" s="43"/>
      <c r="PT469" s="43"/>
      <c r="PU469" s="43"/>
      <c r="PV469" s="43"/>
      <c r="PW469" s="43"/>
      <c r="PX469" s="43"/>
      <c r="PY469" s="43"/>
      <c r="PZ469" s="43"/>
      <c r="QA469" s="43"/>
      <c r="QB469" s="43"/>
      <c r="QC469" s="43"/>
      <c r="QD469" s="43"/>
      <c r="QE469" s="43"/>
      <c r="QF469" s="43"/>
      <c r="QG469" s="43"/>
      <c r="QH469" s="43"/>
      <c r="QI469" s="43"/>
      <c r="QJ469" s="43"/>
      <c r="QK469" s="43"/>
      <c r="QL469" s="43"/>
      <c r="QM469" s="43"/>
      <c r="QN469" s="43"/>
      <c r="QO469" s="43"/>
      <c r="QP469" s="43"/>
      <c r="QQ469" s="43"/>
      <c r="QR469" s="43"/>
      <c r="QS469" s="43"/>
      <c r="QT469" s="43"/>
      <c r="QU469" s="43"/>
      <c r="QV469" s="43"/>
      <c r="QW469" s="43"/>
      <c r="QX469" s="43"/>
      <c r="QY469" s="43"/>
      <c r="QZ469" s="43"/>
      <c r="RA469" s="43"/>
      <c r="RB469" s="43"/>
      <c r="RC469" s="43"/>
      <c r="RD469" s="43"/>
      <c r="RE469" s="43"/>
      <c r="RF469" s="43"/>
      <c r="RG469" s="43"/>
      <c r="RH469" s="43"/>
      <c r="RI469" s="43"/>
      <c r="RJ469" s="43"/>
      <c r="RK469" s="43"/>
      <c r="RL469" s="43"/>
      <c r="RM469" s="43"/>
      <c r="RN469" s="43"/>
      <c r="RO469" s="43"/>
      <c r="RP469" s="43"/>
      <c r="RQ469" s="43"/>
      <c r="RR469" s="43"/>
      <c r="RS469" s="43"/>
      <c r="RT469" s="43"/>
      <c r="RU469" s="43"/>
      <c r="RV469" s="43"/>
      <c r="RW469" s="43"/>
      <c r="RX469" s="43"/>
      <c r="RY469" s="43"/>
      <c r="RZ469" s="43"/>
      <c r="SA469" s="43"/>
      <c r="SB469" s="43"/>
      <c r="SC469" s="43"/>
      <c r="SD469" s="43"/>
      <c r="SE469" s="43"/>
      <c r="SF469" s="43"/>
      <c r="SG469" s="43"/>
      <c r="SH469" s="43"/>
      <c r="SI469" s="43"/>
      <c r="SJ469" s="43"/>
      <c r="SK469" s="43"/>
      <c r="SL469" s="43"/>
      <c r="SM469" s="43"/>
      <c r="SN469" s="43"/>
      <c r="SO469" s="43"/>
      <c r="SP469" s="43"/>
      <c r="SQ469" s="43"/>
      <c r="SR469" s="43"/>
      <c r="SS469" s="43"/>
      <c r="ST469" s="43"/>
      <c r="SU469" s="43"/>
      <c r="SV469" s="43"/>
      <c r="SW469" s="43"/>
      <c r="SX469" s="43"/>
      <c r="SY469" s="43"/>
      <c r="SZ469" s="43"/>
      <c r="TA469" s="43"/>
      <c r="TB469" s="43"/>
      <c r="TC469" s="43"/>
      <c r="TD469" s="43"/>
      <c r="TE469" s="43"/>
      <c r="TF469" s="43"/>
      <c r="TG469" s="43"/>
      <c r="TH469" s="43"/>
      <c r="TI469" s="43"/>
      <c r="TJ469" s="43"/>
      <c r="TK469" s="43"/>
      <c r="TL469" s="43"/>
      <c r="TM469" s="43"/>
      <c r="TN469" s="43"/>
      <c r="TO469" s="43"/>
      <c r="TP469" s="43"/>
      <c r="TQ469" s="43"/>
      <c r="TR469" s="43"/>
      <c r="TS469" s="43"/>
      <c r="TT469" s="43"/>
      <c r="TU469" s="43"/>
      <c r="TV469" s="43"/>
      <c r="TW469" s="43"/>
      <c r="TX469" s="43"/>
      <c r="TY469" s="43"/>
      <c r="TZ469" s="43"/>
      <c r="UA469" s="43"/>
      <c r="UB469" s="43"/>
      <c r="UC469" s="43"/>
      <c r="UD469" s="43"/>
      <c r="UE469" s="43"/>
      <c r="UF469" s="43"/>
      <c r="UG469" s="43"/>
      <c r="UH469" s="43"/>
      <c r="UI469" s="43"/>
      <c r="UJ469" s="43"/>
      <c r="UK469" s="43"/>
      <c r="UL469" s="43"/>
      <c r="UM469" s="43"/>
      <c r="UN469" s="43"/>
      <c r="UO469" s="43"/>
      <c r="UP469" s="43"/>
      <c r="UQ469" s="43"/>
      <c r="UR469" s="43"/>
      <c r="US469" s="43"/>
      <c r="UT469" s="43"/>
      <c r="UU469" s="43"/>
      <c r="UV469" s="43"/>
      <c r="UW469" s="43"/>
      <c r="UX469" s="43"/>
      <c r="UY469" s="43"/>
      <c r="UZ469" s="43"/>
      <c r="VA469" s="43"/>
      <c r="VB469" s="43"/>
      <c r="VC469" s="43"/>
      <c r="VD469" s="43"/>
      <c r="VE469" s="43"/>
      <c r="VF469" s="43"/>
      <c r="VG469" s="43"/>
      <c r="VH469" s="43"/>
      <c r="VI469" s="43"/>
      <c r="VJ469" s="43"/>
      <c r="VK469" s="43"/>
      <c r="VL469" s="43"/>
      <c r="VM469" s="43"/>
      <c r="VN469" s="43"/>
      <c r="VO469" s="43"/>
      <c r="VP469" s="43"/>
      <c r="VQ469" s="43"/>
      <c r="VR469" s="43"/>
      <c r="VS469" s="43"/>
      <c r="VT469" s="43"/>
      <c r="VU469" s="43"/>
      <c r="VV469" s="43"/>
      <c r="VW469" s="43"/>
      <c r="VX469" s="43"/>
      <c r="VY469" s="43"/>
      <c r="VZ469" s="43"/>
      <c r="WA469" s="43"/>
      <c r="WB469" s="43"/>
      <c r="WC469" s="43"/>
      <c r="WD469" s="43"/>
      <c r="WE469" s="43"/>
      <c r="WF469" s="43"/>
      <c r="WG469" s="43"/>
      <c r="WH469" s="43"/>
      <c r="WI469" s="43"/>
      <c r="WJ469" s="43"/>
      <c r="WK469" s="43"/>
      <c r="WL469" s="43"/>
      <c r="WM469" s="43"/>
      <c r="WN469" s="43"/>
      <c r="WO469" s="43"/>
      <c r="WP469" s="43"/>
      <c r="WQ469" s="43"/>
      <c r="WR469" s="43"/>
      <c r="WS469" s="43"/>
      <c r="WT469" s="43"/>
      <c r="WU469" s="43"/>
      <c r="WV469" s="43"/>
      <c r="WW469" s="43"/>
      <c r="WX469" s="43"/>
      <c r="WY469" s="43"/>
      <c r="WZ469" s="43"/>
      <c r="XA469" s="43"/>
      <c r="XB469" s="43"/>
      <c r="XC469" s="43"/>
      <c r="XD469" s="43"/>
      <c r="XE469" s="43"/>
      <c r="XF469" s="43"/>
      <c r="XG469" s="43"/>
      <c r="XH469" s="43"/>
      <c r="XI469" s="43"/>
      <c r="XJ469" s="43"/>
      <c r="XK469" s="43"/>
      <c r="XL469" s="43"/>
      <c r="XM469" s="43"/>
      <c r="XN469" s="43"/>
      <c r="XO469" s="43"/>
      <c r="XP469" s="43"/>
      <c r="XQ469" s="43"/>
      <c r="XR469" s="43"/>
      <c r="XS469" s="43"/>
      <c r="XT469" s="43"/>
      <c r="XU469" s="43"/>
      <c r="XV469" s="43"/>
      <c r="XW469" s="43"/>
      <c r="XX469" s="43"/>
      <c r="XY469" s="43"/>
      <c r="XZ469" s="43"/>
      <c r="YA469" s="43"/>
      <c r="YB469" s="43"/>
      <c r="YC469" s="43"/>
      <c r="YD469" s="43"/>
      <c r="YE469" s="43"/>
      <c r="YF469" s="43"/>
      <c r="YG469" s="43"/>
      <c r="YH469" s="43"/>
      <c r="YI469" s="43"/>
      <c r="YJ469" s="43"/>
      <c r="YK469" s="43"/>
      <c r="YL469" s="43"/>
      <c r="YM469" s="43"/>
      <c r="YN469" s="43"/>
      <c r="YO469" s="43"/>
      <c r="YP469" s="43"/>
      <c r="YQ469" s="43"/>
      <c r="YR469" s="43"/>
      <c r="YS469" s="43"/>
      <c r="YT469" s="43"/>
      <c r="YU469" s="43"/>
      <c r="YV469" s="43"/>
      <c r="YW469" s="43"/>
      <c r="YX469" s="43"/>
      <c r="YY469" s="43"/>
      <c r="YZ469" s="43"/>
      <c r="ZA469" s="43"/>
      <c r="ZB469" s="43"/>
      <c r="ZC469" s="43"/>
      <c r="ZD469" s="43"/>
      <c r="ZE469" s="43"/>
      <c r="ZF469" s="43"/>
      <c r="ZG469" s="43"/>
      <c r="ZH469" s="43"/>
      <c r="ZI469" s="43"/>
      <c r="ZJ469" s="43"/>
      <c r="ZK469" s="43"/>
      <c r="ZL469" s="43"/>
      <c r="ZM469" s="43"/>
      <c r="ZN469" s="43"/>
      <c r="ZO469" s="43"/>
      <c r="ZP469" s="43"/>
      <c r="ZQ469" s="43"/>
      <c r="ZR469" s="43"/>
      <c r="ZS469" s="43"/>
      <c r="ZT469" s="43"/>
      <c r="ZU469" s="43"/>
      <c r="ZV469" s="43"/>
      <c r="ZW469" s="43"/>
      <c r="ZX469" s="43"/>
      <c r="ZY469" s="43"/>
      <c r="ZZ469" s="43"/>
      <c r="AAA469" s="43"/>
      <c r="AAB469" s="43"/>
      <c r="AAC469" s="43"/>
      <c r="AAD469" s="43"/>
      <c r="AAE469" s="43"/>
      <c r="AAF469" s="43"/>
      <c r="AAG469" s="43"/>
      <c r="AAH469" s="43"/>
      <c r="AAI469" s="43"/>
      <c r="AAJ469" s="43"/>
      <c r="AAK469" s="43"/>
      <c r="AAL469" s="43"/>
      <c r="AAM469" s="43"/>
      <c r="AAN469" s="43"/>
      <c r="AAO469" s="43"/>
      <c r="AAP469" s="43"/>
      <c r="AAQ469" s="43"/>
      <c r="AAR469" s="43"/>
      <c r="AAS469" s="43"/>
      <c r="AAT469" s="43"/>
      <c r="AAU469" s="43"/>
      <c r="AAV469" s="43"/>
      <c r="AAW469" s="43"/>
      <c r="AAX469" s="43"/>
      <c r="AAY469" s="43"/>
      <c r="AAZ469" s="43"/>
      <c r="ABA469" s="43"/>
      <c r="ABB469" s="43"/>
      <c r="ABC469" s="43"/>
      <c r="ABD469" s="43"/>
      <c r="ABE469" s="43"/>
      <c r="ABF469" s="43"/>
      <c r="ABG469" s="43"/>
      <c r="ABH469" s="43"/>
      <c r="ABI469" s="43"/>
      <c r="ABJ469" s="43"/>
      <c r="ABK469" s="43"/>
      <c r="ABL469" s="43"/>
      <c r="ABM469" s="43"/>
      <c r="ABN469" s="43"/>
      <c r="ABO469" s="43"/>
      <c r="ABP469" s="43"/>
      <c r="ABQ469" s="43"/>
      <c r="ABR469" s="43"/>
      <c r="ABS469" s="43"/>
      <c r="ABT469" s="43"/>
      <c r="ABU469" s="43"/>
      <c r="ABV469" s="43"/>
      <c r="ABW469" s="43"/>
      <c r="ABX469" s="43"/>
      <c r="ABY469" s="43"/>
      <c r="ABZ469" s="43"/>
      <c r="ACA469" s="43"/>
      <c r="ACB469" s="43"/>
      <c r="ACC469" s="43"/>
      <c r="ACD469" s="43"/>
      <c r="ACE469" s="43"/>
      <c r="ACF469" s="43"/>
      <c r="ACG469" s="43"/>
      <c r="ACH469" s="43"/>
      <c r="ACI469" s="43"/>
      <c r="ACJ469" s="43"/>
      <c r="ACK469" s="43"/>
      <c r="ACL469" s="43"/>
      <c r="ACM469" s="43"/>
      <c r="ACN469" s="43"/>
      <c r="ACO469" s="43"/>
      <c r="ACP469" s="43"/>
      <c r="ACQ469" s="43"/>
      <c r="ACR469" s="43"/>
      <c r="ACS469" s="43"/>
      <c r="ACT469" s="43"/>
      <c r="ACU469" s="43"/>
      <c r="ACV469" s="43"/>
      <c r="ACW469" s="43"/>
      <c r="ACX469" s="43"/>
      <c r="ACY469" s="43"/>
      <c r="ACZ469" s="43"/>
      <c r="ADA469" s="43"/>
      <c r="ADB469" s="43"/>
      <c r="ADC469" s="43"/>
      <c r="ADD469" s="43"/>
      <c r="ADE469" s="43"/>
      <c r="ADF469" s="43"/>
      <c r="ADG469" s="43"/>
      <c r="ADH469" s="43"/>
      <c r="ADI469" s="43"/>
      <c r="ADJ469" s="43"/>
      <c r="ADK469" s="43"/>
      <c r="ADL469" s="43"/>
      <c r="ADM469" s="43"/>
      <c r="ADN469" s="43"/>
      <c r="ADO469" s="43"/>
      <c r="ADP469" s="43"/>
      <c r="ADQ469" s="43"/>
      <c r="ADR469" s="43"/>
      <c r="ADS469" s="43"/>
      <c r="ADT469" s="43"/>
      <c r="ADU469" s="43"/>
      <c r="ADV469" s="43"/>
      <c r="ADW469" s="43"/>
      <c r="ADX469" s="43"/>
      <c r="ADY469" s="43"/>
      <c r="ADZ469" s="43"/>
      <c r="AEA469" s="43"/>
      <c r="AEB469" s="43"/>
      <c r="AEC469" s="43"/>
      <c r="AED469" s="43"/>
      <c r="AEE469" s="43"/>
      <c r="AEF469" s="43"/>
      <c r="AEG469" s="43"/>
      <c r="AEH469" s="43"/>
      <c r="AEI469" s="43"/>
      <c r="AEJ469" s="43"/>
      <c r="AEK469" s="43"/>
      <c r="AEL469" s="43"/>
      <c r="AEM469" s="43"/>
      <c r="AEN469" s="43"/>
      <c r="AEO469" s="43"/>
      <c r="AEP469" s="43"/>
      <c r="AEQ469" s="43"/>
      <c r="AER469" s="43"/>
      <c r="AES469" s="43"/>
      <c r="AET469" s="43"/>
      <c r="AEU469" s="43"/>
      <c r="AEV469" s="43"/>
      <c r="AEW469" s="43"/>
      <c r="AEX469" s="43"/>
      <c r="AEY469" s="43"/>
      <c r="AEZ469" s="43"/>
      <c r="AFA469" s="43"/>
      <c r="AFB469" s="43"/>
      <c r="AFC469" s="43"/>
      <c r="AFD469" s="43"/>
      <c r="AFE469" s="43"/>
      <c r="AFF469" s="43"/>
      <c r="AFG469" s="43"/>
      <c r="AFH469" s="43"/>
      <c r="AFI469" s="43"/>
      <c r="AFJ469" s="43"/>
      <c r="AFK469" s="43"/>
      <c r="AFL469" s="43"/>
      <c r="AFM469" s="43"/>
      <c r="AFN469" s="43"/>
      <c r="AFO469" s="43"/>
      <c r="AFP469" s="43"/>
      <c r="AFQ469" s="43"/>
      <c r="AFR469" s="43"/>
      <c r="AFS469" s="43"/>
      <c r="AFT469" s="43"/>
      <c r="AFU469" s="43"/>
      <c r="AFV469" s="43"/>
      <c r="AFW469" s="43"/>
      <c r="AFX469" s="43"/>
      <c r="AFY469" s="43"/>
      <c r="AFZ469" s="43"/>
      <c r="AGA469" s="43"/>
      <c r="AGB469" s="43"/>
      <c r="AGC469" s="43"/>
      <c r="AGD469" s="43"/>
      <c r="AGE469" s="43"/>
      <c r="AGF469" s="43"/>
      <c r="AGG469" s="43"/>
      <c r="AGH469" s="43"/>
      <c r="AGI469" s="43"/>
      <c r="AGJ469" s="43"/>
      <c r="AGK469" s="43"/>
      <c r="AGL469" s="43"/>
      <c r="AGM469" s="43"/>
      <c r="AGN469" s="43"/>
      <c r="AGO469" s="43"/>
      <c r="AGP469" s="43"/>
      <c r="AGQ469" s="43"/>
      <c r="AGR469" s="43"/>
      <c r="AGS469" s="43"/>
      <c r="AGT469" s="43"/>
      <c r="AGU469" s="43"/>
      <c r="AGV469" s="43"/>
      <c r="AGW469" s="43"/>
      <c r="AGX469" s="43"/>
      <c r="AGY469" s="43"/>
      <c r="AGZ469" s="43"/>
      <c r="AHA469" s="43"/>
      <c r="AHB469" s="43"/>
      <c r="AHC469" s="43"/>
      <c r="AHD469" s="43"/>
      <c r="AHE469" s="43"/>
      <c r="AHF469" s="43"/>
      <c r="AHG469" s="43"/>
      <c r="AHH469" s="43"/>
      <c r="AHI469" s="43"/>
      <c r="AHJ469" s="43"/>
      <c r="AHK469" s="43"/>
      <c r="AHL469" s="43"/>
      <c r="AHM469" s="43"/>
      <c r="AHN469" s="43"/>
      <c r="AHO469" s="43"/>
      <c r="AHP469" s="43"/>
      <c r="AHQ469" s="43"/>
      <c r="AHR469" s="43"/>
      <c r="AHS469" s="43"/>
      <c r="AHT469" s="43"/>
      <c r="AHU469" s="43"/>
      <c r="AHV469" s="43"/>
      <c r="AHW469" s="43"/>
      <c r="AHX469" s="43"/>
      <c r="AHY469" s="43"/>
      <c r="AHZ469" s="43"/>
      <c r="AIA469" s="43"/>
      <c r="AIB469" s="43"/>
      <c r="AIC469" s="43"/>
      <c r="AID469" s="43"/>
      <c r="AIE469" s="43"/>
      <c r="AIF469" s="43"/>
      <c r="AIG469" s="43"/>
      <c r="AIH469" s="43"/>
      <c r="AII469" s="43"/>
      <c r="AIJ469" s="43"/>
      <c r="AIK469" s="43"/>
      <c r="AIL469" s="43"/>
      <c r="AIM469" s="43"/>
      <c r="AIN469" s="43"/>
      <c r="AIO469" s="43"/>
      <c r="AIP469" s="43"/>
      <c r="AIQ469" s="43"/>
      <c r="AIR469" s="43"/>
      <c r="AIS469" s="43"/>
      <c r="AIT469" s="43"/>
      <c r="AIU469" s="43"/>
      <c r="AIV469" s="43"/>
      <c r="AIW469" s="43"/>
      <c r="AIX469" s="43"/>
      <c r="AIY469" s="43"/>
      <c r="AIZ469" s="43"/>
      <c r="AJA469" s="43"/>
      <c r="AJB469" s="43"/>
      <c r="AJC469" s="43"/>
      <c r="AJD469" s="43"/>
      <c r="AJE469" s="43"/>
      <c r="AJF469" s="43"/>
      <c r="AJG469" s="43"/>
      <c r="AJH469" s="43"/>
      <c r="AJI469" s="43"/>
      <c r="AJJ469" s="43"/>
      <c r="AJK469" s="43"/>
      <c r="AJL469" s="43"/>
      <c r="AJM469" s="43"/>
      <c r="AJN469" s="43"/>
      <c r="AJO469" s="43"/>
      <c r="AJP469" s="43"/>
      <c r="AJQ469" s="43"/>
      <c r="AJR469" s="43"/>
      <c r="AJS469" s="43"/>
      <c r="AJT469" s="43"/>
      <c r="AJU469" s="43"/>
      <c r="AJV469" s="43"/>
      <c r="AJW469" s="43"/>
      <c r="AJX469" s="43"/>
      <c r="AJY469" s="43"/>
      <c r="AJZ469" s="43"/>
      <c r="AKA469" s="43"/>
      <c r="AKB469" s="43"/>
      <c r="AKC469" s="43"/>
      <c r="AKD469" s="43"/>
      <c r="AKE469" s="43"/>
      <c r="AKF469" s="43"/>
      <c r="AKG469" s="43"/>
      <c r="AKH469" s="43"/>
      <c r="AKI469" s="43"/>
      <c r="AKJ469" s="43"/>
      <c r="AKK469" s="43"/>
      <c r="AKL469" s="43"/>
      <c r="AKM469" s="43"/>
      <c r="AKN469" s="43"/>
      <c r="AKO469" s="43"/>
      <c r="AKP469" s="43"/>
      <c r="AKQ469" s="43"/>
      <c r="AKR469" s="43"/>
      <c r="AKS469" s="43"/>
      <c r="AKT469" s="43"/>
      <c r="AKU469" s="43"/>
      <c r="AKV469" s="43"/>
      <c r="AKW469" s="43"/>
      <c r="AKX469" s="43"/>
      <c r="AKY469" s="43"/>
      <c r="AKZ469" s="43"/>
      <c r="ALA469" s="43"/>
      <c r="ALB469" s="43"/>
      <c r="ALC469" s="43"/>
      <c r="ALD469" s="43"/>
      <c r="ALE469" s="43"/>
      <c r="ALF469" s="43"/>
      <c r="ALG469" s="43"/>
      <c r="ALH469" s="43"/>
      <c r="ALI469" s="43"/>
      <c r="ALJ469" s="43"/>
      <c r="ALK469" s="43"/>
      <c r="ALL469" s="43"/>
      <c r="ALM469" s="43"/>
      <c r="ALN469" s="43"/>
      <c r="ALO469" s="43"/>
      <c r="ALP469" s="43"/>
      <c r="ALQ469" s="43"/>
      <c r="ALR469" s="43"/>
      <c r="ALS469" s="43"/>
      <c r="ALT469" s="43"/>
      <c r="ALU469" s="43"/>
      <c r="ALV469" s="43"/>
      <c r="ALW469" s="43"/>
      <c r="ALX469" s="43"/>
      <c r="ALY469" s="43"/>
      <c r="ALZ469" s="43"/>
      <c r="AMA469" s="43"/>
      <c r="AMB469" s="43"/>
      <c r="AMC469" s="43"/>
      <c r="AMD469" s="43"/>
      <c r="AME469" s="43"/>
      <c r="AMF469" s="43"/>
      <c r="AMG469" s="43"/>
      <c r="AMH469" s="43"/>
      <c r="AMI469" s="43"/>
      <c r="AMJ469" s="43"/>
      <c r="AMK469" s="43"/>
      <c r="AML469" s="43"/>
      <c r="AMM469" s="43"/>
      <c r="AMN469" s="43"/>
      <c r="AMO469" s="43"/>
      <c r="AMP469" s="43"/>
      <c r="AMQ469" s="43"/>
      <c r="AMR469" s="43"/>
      <c r="AMS469" s="43"/>
      <c r="AMT469" s="43"/>
      <c r="AMU469" s="43"/>
      <c r="AMV469" s="43"/>
      <c r="AMW469" s="43"/>
      <c r="AMX469" s="43"/>
      <c r="AMY469" s="43"/>
      <c r="AMZ469" s="43"/>
      <c r="ANA469" s="43"/>
      <c r="ANB469" s="43"/>
      <c r="ANC469" s="43"/>
      <c r="AND469" s="43"/>
      <c r="ANE469" s="43"/>
      <c r="ANF469" s="43"/>
      <c r="ANG469" s="43"/>
      <c r="ANH469" s="43"/>
      <c r="ANI469" s="43"/>
      <c r="ANJ469" s="43"/>
      <c r="ANK469" s="43"/>
      <c r="ANL469" s="43"/>
      <c r="ANM469" s="43"/>
      <c r="ANN469" s="43"/>
      <c r="ANO469" s="43"/>
      <c r="ANP469" s="43"/>
      <c r="ANQ469" s="43"/>
      <c r="ANR469" s="43"/>
      <c r="ANS469" s="43"/>
      <c r="ANT469" s="43"/>
      <c r="ANU469" s="43"/>
      <c r="ANV469" s="43"/>
      <c r="ANW469" s="43"/>
      <c r="ANX469" s="43"/>
      <c r="ANY469" s="43"/>
      <c r="ANZ469" s="43"/>
      <c r="AOA469" s="43"/>
      <c r="AOB469" s="43"/>
      <c r="AOC469" s="43"/>
      <c r="AOD469" s="43"/>
      <c r="AOE469" s="43"/>
      <c r="AOF469" s="43"/>
      <c r="AOG469" s="43"/>
      <c r="AOH469" s="43"/>
      <c r="AOI469" s="43"/>
      <c r="AOJ469" s="43"/>
      <c r="AOK469" s="43"/>
      <c r="AOL469" s="43"/>
      <c r="AOM469" s="43"/>
      <c r="AON469" s="43"/>
      <c r="AOO469" s="43"/>
      <c r="AOP469" s="43"/>
      <c r="AOQ469" s="43"/>
      <c r="AOR469" s="43"/>
      <c r="AOS469" s="43"/>
      <c r="AOT469" s="43"/>
      <c r="AOU469" s="43"/>
      <c r="AOV469" s="43"/>
      <c r="AOW469" s="43"/>
      <c r="AOX469" s="43"/>
      <c r="AOY469" s="43"/>
      <c r="AOZ469" s="43"/>
      <c r="APA469" s="43"/>
      <c r="APB469" s="43"/>
      <c r="APC469" s="43"/>
      <c r="APD469" s="43"/>
      <c r="APE469" s="43"/>
      <c r="APF469" s="43"/>
      <c r="APG469" s="43"/>
      <c r="APH469" s="43"/>
      <c r="API469" s="43"/>
      <c r="APJ469" s="43"/>
      <c r="APK469" s="43"/>
      <c r="APL469" s="43"/>
      <c r="APM469" s="43"/>
      <c r="APN469" s="43"/>
      <c r="APO469" s="43"/>
      <c r="APP469" s="43"/>
      <c r="APQ469" s="43"/>
      <c r="APR469" s="43"/>
      <c r="APS469" s="43"/>
      <c r="APT469" s="43"/>
      <c r="APU469" s="43"/>
      <c r="APV469" s="43"/>
      <c r="APW469" s="43"/>
      <c r="APX469" s="43"/>
      <c r="APY469" s="43"/>
      <c r="APZ469" s="43"/>
      <c r="AQA469" s="43"/>
      <c r="AQB469" s="43"/>
      <c r="AQC469" s="43"/>
      <c r="AQD469" s="43"/>
      <c r="AQE469" s="43"/>
      <c r="AQF469" s="43"/>
      <c r="AQG469" s="43"/>
      <c r="AQH469" s="43"/>
      <c r="AQI469" s="43"/>
      <c r="AQJ469" s="43"/>
      <c r="AQK469" s="43"/>
      <c r="AQL469" s="43"/>
      <c r="AQM469" s="43"/>
      <c r="AQN469" s="43"/>
      <c r="AQO469" s="43"/>
      <c r="AQP469" s="43"/>
      <c r="AQQ469" s="43"/>
      <c r="AQR469" s="43"/>
      <c r="AQS469" s="43"/>
      <c r="AQT469" s="43"/>
      <c r="AQU469" s="43"/>
      <c r="AQV469" s="43"/>
      <c r="AQW469" s="43"/>
      <c r="AQX469" s="43"/>
      <c r="AQY469" s="43"/>
      <c r="AQZ469" s="43"/>
      <c r="ARA469" s="43"/>
      <c r="ARB469" s="43"/>
      <c r="ARC469" s="43"/>
      <c r="ARD469" s="43"/>
      <c r="ARE469" s="43"/>
      <c r="ARF469" s="43"/>
      <c r="ARG469" s="43"/>
      <c r="ARH469" s="43"/>
      <c r="ARI469" s="43"/>
      <c r="ARJ469" s="43"/>
      <c r="ARK469" s="43"/>
      <c r="ARL469" s="43"/>
      <c r="ARM469" s="43"/>
      <c r="ARN469" s="43"/>
      <c r="ARO469" s="43"/>
      <c r="ARP469" s="43"/>
      <c r="ARQ469" s="43"/>
      <c r="ARR469" s="43"/>
      <c r="ARS469" s="43"/>
      <c r="ART469" s="43"/>
      <c r="ARU469" s="43"/>
      <c r="ARV469" s="43"/>
      <c r="ARW469" s="43"/>
      <c r="ARX469" s="43"/>
      <c r="ARY469" s="43"/>
      <c r="ARZ469" s="43"/>
      <c r="ASA469" s="43"/>
      <c r="ASB469" s="43"/>
      <c r="ASC469" s="43"/>
      <c r="ASD469" s="43"/>
      <c r="ASE469" s="43"/>
      <c r="ASF469" s="43"/>
      <c r="ASG469" s="43"/>
      <c r="ASH469" s="43"/>
      <c r="ASI469" s="43"/>
      <c r="ASJ469" s="43"/>
      <c r="ASK469" s="43"/>
      <c r="ASL469" s="43"/>
      <c r="ASM469" s="43"/>
      <c r="ASN469" s="43"/>
      <c r="ASO469" s="43"/>
      <c r="ASP469" s="43"/>
      <c r="ASQ469" s="43"/>
      <c r="ASR469" s="43"/>
      <c r="ASS469" s="43"/>
      <c r="AST469" s="43"/>
      <c r="ASU469" s="43"/>
      <c r="ASV469" s="43"/>
      <c r="ASW469" s="43"/>
      <c r="ASX469" s="43"/>
      <c r="ASY469" s="43"/>
      <c r="ASZ469" s="43"/>
      <c r="ATA469" s="43"/>
      <c r="ATB469" s="43"/>
      <c r="ATC469" s="43"/>
      <c r="ATD469" s="43"/>
      <c r="ATE469" s="43"/>
      <c r="ATF469" s="43"/>
      <c r="ATG469" s="43"/>
      <c r="ATH469" s="43"/>
      <c r="ATI469" s="43"/>
      <c r="ATJ469" s="43"/>
      <c r="ATK469" s="43"/>
      <c r="ATL469" s="43"/>
      <c r="ATM469" s="43"/>
      <c r="ATN469" s="43"/>
      <c r="ATO469" s="43"/>
      <c r="ATP469" s="43"/>
      <c r="ATQ469" s="43"/>
      <c r="ATR469" s="43"/>
      <c r="ATS469" s="43"/>
      <c r="ATT469" s="43"/>
      <c r="ATU469" s="43"/>
      <c r="ATV469" s="43"/>
      <c r="ATW469" s="43"/>
      <c r="ATX469" s="43"/>
      <c r="ATY469" s="43"/>
      <c r="ATZ469" s="43"/>
      <c r="AUA469" s="43"/>
      <c r="AUB469" s="43"/>
      <c r="AUC469" s="43"/>
      <c r="AUD469" s="43"/>
      <c r="AUE469" s="43"/>
      <c r="AUF469" s="43"/>
      <c r="AUG469" s="43"/>
      <c r="AUH469" s="43"/>
      <c r="AUI469" s="43"/>
      <c r="AUJ469" s="43"/>
      <c r="AUK469" s="43"/>
      <c r="AUL469" s="43"/>
      <c r="AUM469" s="43"/>
      <c r="AUN469" s="43"/>
      <c r="AUO469" s="43"/>
      <c r="AUP469" s="43"/>
      <c r="AUQ469" s="43"/>
      <c r="AUR469" s="43"/>
      <c r="AUS469" s="43"/>
      <c r="AUT469" s="43"/>
      <c r="AUU469" s="43"/>
      <c r="AUV469" s="43"/>
      <c r="AUW469" s="43"/>
      <c r="AUX469" s="43"/>
      <c r="AUY469" s="43"/>
      <c r="AUZ469" s="43"/>
      <c r="AVA469" s="43"/>
      <c r="AVB469" s="43"/>
      <c r="AVC469" s="43"/>
      <c r="AVD469" s="43"/>
      <c r="AVE469" s="43"/>
      <c r="AVF469" s="43"/>
      <c r="AVG469" s="43"/>
      <c r="AVH469" s="43"/>
      <c r="AVI469" s="43"/>
      <c r="AVJ469" s="43"/>
      <c r="AVK469" s="43"/>
      <c r="AVL469" s="43"/>
      <c r="AVM469" s="43"/>
      <c r="AVN469" s="43"/>
      <c r="AVO469" s="43"/>
      <c r="AVP469" s="43"/>
      <c r="AVQ469" s="43"/>
      <c r="AVR469" s="43"/>
      <c r="AVS469" s="43"/>
      <c r="AVT469" s="43"/>
      <c r="AVU469" s="43"/>
      <c r="AVV469" s="43"/>
      <c r="AVW469" s="43"/>
      <c r="AVX469" s="43"/>
      <c r="AVY469" s="43"/>
      <c r="AVZ469" s="43"/>
      <c r="AWA469" s="43"/>
      <c r="AWB469" s="43"/>
      <c r="AWC469" s="43"/>
      <c r="AWD469" s="43"/>
      <c r="AWE469" s="43"/>
      <c r="AWF469" s="43"/>
      <c r="AWG469" s="43"/>
      <c r="AWH469" s="43"/>
      <c r="AWI469" s="43"/>
      <c r="AWJ469" s="43"/>
      <c r="AWK469" s="43"/>
      <c r="AWL469" s="43"/>
      <c r="AWM469" s="43"/>
      <c r="AWN469" s="43"/>
      <c r="AWO469" s="43"/>
      <c r="AWP469" s="43"/>
      <c r="AWQ469" s="43"/>
      <c r="AWR469" s="43"/>
      <c r="AWS469" s="43"/>
      <c r="AWT469" s="43"/>
      <c r="AWU469" s="43"/>
      <c r="AWV469" s="43"/>
      <c r="AWW469" s="43"/>
      <c r="AWX469" s="43"/>
      <c r="AWY469" s="43"/>
      <c r="AWZ469" s="43"/>
      <c r="AXA469" s="43"/>
      <c r="AXB469" s="43"/>
      <c r="AXC469" s="43"/>
      <c r="AXD469" s="43"/>
      <c r="AXE469" s="43"/>
      <c r="AXF469" s="43"/>
      <c r="AXG469" s="43"/>
      <c r="AXH469" s="43"/>
      <c r="AXI469" s="43"/>
      <c r="AXJ469" s="43"/>
      <c r="AXK469" s="43"/>
      <c r="AXL469" s="43"/>
      <c r="AXM469" s="43"/>
      <c r="AXN469" s="43"/>
      <c r="AXO469" s="43"/>
      <c r="AXP469" s="43"/>
      <c r="AXQ469" s="43"/>
      <c r="AXR469" s="43"/>
      <c r="AXS469" s="43"/>
      <c r="AXT469" s="43"/>
      <c r="AXU469" s="43"/>
      <c r="AXV469" s="43"/>
      <c r="AXW469" s="43"/>
      <c r="AXX469" s="43"/>
      <c r="AXY469" s="43"/>
      <c r="AXZ469" s="43"/>
      <c r="AYA469" s="43"/>
      <c r="AYB469" s="43"/>
      <c r="AYC469" s="43"/>
      <c r="AYD469" s="43"/>
      <c r="AYE469" s="43"/>
      <c r="AYF469" s="43"/>
      <c r="AYG469" s="43"/>
      <c r="AYH469" s="43"/>
      <c r="AYI469" s="43"/>
      <c r="AYJ469" s="43"/>
      <c r="AYK469" s="43"/>
      <c r="AYL469" s="43"/>
      <c r="AYM469" s="43"/>
      <c r="AYN469" s="43"/>
      <c r="AYO469" s="43"/>
      <c r="AYP469" s="43"/>
      <c r="AYQ469" s="43"/>
      <c r="AYR469" s="43"/>
      <c r="AYS469" s="43"/>
      <c r="AYT469" s="43"/>
      <c r="AYU469" s="43"/>
      <c r="AYV469" s="43"/>
      <c r="AYW469" s="43"/>
      <c r="AYX469" s="43"/>
      <c r="AYY469" s="43"/>
      <c r="AYZ469" s="43"/>
      <c r="AZA469" s="43"/>
      <c r="AZB469" s="43"/>
      <c r="AZC469" s="43"/>
      <c r="AZD469" s="43"/>
      <c r="AZE469" s="43"/>
      <c r="AZF469" s="43"/>
      <c r="AZG469" s="43"/>
      <c r="AZH469" s="43"/>
      <c r="AZI469" s="43"/>
      <c r="AZJ469" s="43"/>
      <c r="AZK469" s="43"/>
      <c r="AZL469" s="43"/>
      <c r="AZM469" s="43"/>
      <c r="AZN469" s="43"/>
      <c r="AZO469" s="43"/>
      <c r="AZP469" s="43"/>
      <c r="AZQ469" s="43"/>
      <c r="AZR469" s="43"/>
      <c r="AZS469" s="43"/>
      <c r="AZT469" s="43"/>
      <c r="AZU469" s="43"/>
      <c r="AZV469" s="43"/>
      <c r="AZW469" s="43"/>
      <c r="AZX469" s="43"/>
      <c r="AZY469" s="43"/>
      <c r="AZZ469" s="43"/>
      <c r="BAA469" s="43"/>
      <c r="BAB469" s="43"/>
      <c r="BAC469" s="43"/>
      <c r="BAD469" s="43"/>
      <c r="BAE469" s="43"/>
      <c r="BAF469" s="43"/>
      <c r="BAG469" s="43"/>
      <c r="BAH469" s="43"/>
      <c r="BAI469" s="43"/>
      <c r="BAJ469" s="43"/>
      <c r="BAK469" s="43"/>
      <c r="BAL469" s="43"/>
      <c r="BAM469" s="43"/>
      <c r="BAN469" s="43"/>
      <c r="BAO469" s="43"/>
      <c r="BAP469" s="43"/>
      <c r="BAQ469" s="43"/>
      <c r="BAR469" s="43"/>
      <c r="BAS469" s="43"/>
      <c r="BAT469" s="43"/>
      <c r="BAU469" s="43"/>
      <c r="BAV469" s="43"/>
      <c r="BAW469" s="43"/>
      <c r="BAX469" s="43"/>
      <c r="BAY469" s="43"/>
      <c r="BAZ469" s="43"/>
      <c r="BBA469" s="43"/>
      <c r="BBB469" s="43"/>
      <c r="BBC469" s="43"/>
      <c r="BBD469" s="43"/>
      <c r="BBE469" s="43"/>
      <c r="BBF469" s="43"/>
      <c r="BBG469" s="43"/>
      <c r="BBH469" s="43"/>
      <c r="BBI469" s="43"/>
      <c r="BBJ469" s="43"/>
      <c r="BBK469" s="43"/>
      <c r="BBL469" s="43"/>
      <c r="BBM469" s="43"/>
      <c r="BBN469" s="43"/>
      <c r="BBO469" s="43"/>
      <c r="BBP469" s="43"/>
      <c r="BBQ469" s="43"/>
      <c r="BBR469" s="43"/>
      <c r="BBS469" s="43"/>
      <c r="BBT469" s="43"/>
      <c r="BBU469" s="43"/>
      <c r="BBV469" s="43"/>
      <c r="BBW469" s="43"/>
      <c r="BBX469" s="43"/>
      <c r="BBY469" s="43"/>
      <c r="BBZ469" s="43"/>
      <c r="BCA469" s="43"/>
      <c r="BCB469" s="43"/>
      <c r="BCC469" s="43"/>
      <c r="BCD469" s="43"/>
      <c r="BCE469" s="43"/>
      <c r="BCF469" s="43"/>
      <c r="BCG469" s="43"/>
      <c r="BCH469" s="43"/>
      <c r="BCI469" s="43"/>
      <c r="BCJ469" s="43"/>
      <c r="BCK469" s="43"/>
      <c r="BCL469" s="43"/>
      <c r="BCM469" s="43"/>
      <c r="BCN469" s="43"/>
      <c r="BCO469" s="43"/>
      <c r="BCP469" s="43"/>
      <c r="BCQ469" s="43"/>
      <c r="BCR469" s="43"/>
      <c r="BCS469" s="43"/>
      <c r="BCT469" s="43"/>
      <c r="BCU469" s="43"/>
      <c r="BCV469" s="43"/>
      <c r="BCW469" s="43"/>
      <c r="BCX469" s="43"/>
      <c r="BCY469" s="43"/>
      <c r="BCZ469" s="43"/>
      <c r="BDA469" s="43"/>
      <c r="BDB469" s="43"/>
      <c r="BDC469" s="43"/>
      <c r="BDD469" s="43"/>
      <c r="BDE469" s="43"/>
      <c r="BDF469" s="43"/>
      <c r="BDG469" s="43"/>
      <c r="BDH469" s="43"/>
      <c r="BDI469" s="43"/>
      <c r="BDJ469" s="43"/>
      <c r="BDK469" s="43"/>
      <c r="BDL469" s="43"/>
      <c r="BDM469" s="43"/>
      <c r="BDN469" s="43"/>
      <c r="BDO469" s="43"/>
      <c r="BDP469" s="43"/>
      <c r="BDQ469" s="43"/>
      <c r="BDR469" s="43"/>
      <c r="BDS469" s="43"/>
      <c r="BDT469" s="43"/>
      <c r="BDU469" s="43"/>
      <c r="BDV469" s="43"/>
      <c r="BDW469" s="43"/>
      <c r="BDX469" s="43"/>
      <c r="BDY469" s="43"/>
      <c r="BDZ469" s="43"/>
      <c r="BEA469" s="43"/>
      <c r="BEB469" s="43"/>
      <c r="BEC469" s="43"/>
      <c r="BED469" s="43"/>
      <c r="BEE469" s="43"/>
      <c r="BEF469" s="43"/>
      <c r="BEG469" s="43"/>
      <c r="BEH469" s="43"/>
      <c r="BEI469" s="43"/>
      <c r="BEJ469" s="43"/>
      <c r="BEK469" s="43"/>
      <c r="BEL469" s="43"/>
      <c r="BEM469" s="43"/>
      <c r="BEN469" s="43"/>
      <c r="BEO469" s="43"/>
      <c r="BEP469" s="43"/>
      <c r="BEQ469" s="43"/>
      <c r="BER469" s="43"/>
      <c r="BES469" s="43"/>
      <c r="BET469" s="43"/>
      <c r="BEU469" s="43"/>
      <c r="BEV469" s="43"/>
      <c r="BEW469" s="43"/>
      <c r="BEX469" s="43"/>
      <c r="BEY469" s="43"/>
      <c r="BEZ469" s="43"/>
      <c r="BFA469" s="43"/>
      <c r="BFB469" s="43"/>
      <c r="BFC469" s="43"/>
      <c r="BFD469" s="43"/>
      <c r="BFE469" s="43"/>
      <c r="BFF469" s="43"/>
      <c r="BFG469" s="43"/>
      <c r="BFH469" s="43"/>
      <c r="BFI469" s="43"/>
      <c r="BFJ469" s="43"/>
      <c r="BFK469" s="43"/>
      <c r="BFL469" s="43"/>
      <c r="BFM469" s="43"/>
      <c r="BFN469" s="43"/>
      <c r="BFO469" s="43"/>
      <c r="BFP469" s="43"/>
      <c r="BFQ469" s="43"/>
      <c r="BFR469" s="43"/>
      <c r="BFS469" s="43"/>
      <c r="BFT469" s="43"/>
      <c r="BFU469" s="43"/>
      <c r="BFV469" s="43"/>
      <c r="BFW469" s="43"/>
      <c r="BFX469" s="43"/>
      <c r="BFY469" s="43"/>
      <c r="BFZ469" s="43"/>
      <c r="BGA469" s="43"/>
      <c r="BGB469" s="43"/>
      <c r="BGC469" s="43"/>
      <c r="BGD469" s="43"/>
      <c r="BGE469" s="43"/>
      <c r="BGF469" s="43"/>
      <c r="BGG469" s="43"/>
      <c r="BGH469" s="43"/>
      <c r="BGI469" s="43"/>
      <c r="BGJ469" s="43"/>
      <c r="BGK469" s="43"/>
      <c r="BGL469" s="43"/>
      <c r="BGM469" s="43"/>
      <c r="BGN469" s="43"/>
      <c r="BGO469" s="43"/>
      <c r="BGP469" s="43"/>
      <c r="BGQ469" s="43"/>
      <c r="BGR469" s="43"/>
      <c r="BGS469" s="43"/>
      <c r="BGT469" s="43"/>
      <c r="BGU469" s="43"/>
      <c r="BGV469" s="43"/>
      <c r="BGW469" s="43"/>
      <c r="BGX469" s="43"/>
      <c r="BGY469" s="43"/>
      <c r="BGZ469" s="43"/>
      <c r="BHA469" s="43"/>
      <c r="BHB469" s="43"/>
      <c r="BHC469" s="43"/>
      <c r="BHD469" s="43"/>
      <c r="BHE469" s="43"/>
      <c r="BHF469" s="43"/>
      <c r="BHG469" s="43"/>
      <c r="BHH469" s="43"/>
      <c r="BHI469" s="43"/>
      <c r="BHJ469" s="43"/>
      <c r="BHK469" s="43"/>
      <c r="BHL469" s="43"/>
      <c r="BHM469" s="43"/>
      <c r="BHN469" s="43"/>
      <c r="BHO469" s="43"/>
      <c r="BHP469" s="43"/>
      <c r="BHQ469" s="43"/>
      <c r="BHR469" s="43"/>
      <c r="BHS469" s="43"/>
      <c r="BHT469" s="43"/>
      <c r="BHU469" s="43"/>
      <c r="BHV469" s="43"/>
      <c r="BHW469" s="43"/>
      <c r="BHX469" s="43"/>
      <c r="BHY469" s="43"/>
      <c r="BHZ469" s="43"/>
      <c r="BIA469" s="43"/>
      <c r="BIB469" s="43"/>
      <c r="BIC469" s="43"/>
      <c r="BID469" s="43"/>
      <c r="BIE469" s="43"/>
      <c r="BIF469" s="43"/>
      <c r="BIG469" s="43"/>
      <c r="BIH469" s="43"/>
      <c r="BII469" s="43"/>
      <c r="BIJ469" s="43"/>
      <c r="BIK469" s="43"/>
      <c r="BIL469" s="43"/>
      <c r="BIM469" s="43"/>
      <c r="BIN469" s="43"/>
      <c r="BIO469" s="43"/>
      <c r="BIP469" s="43"/>
      <c r="BIQ469" s="43"/>
      <c r="BIR469" s="43"/>
      <c r="BIS469" s="43"/>
      <c r="BIT469" s="43"/>
      <c r="BIU469" s="43"/>
      <c r="BIV469" s="43"/>
      <c r="BIW469" s="43"/>
      <c r="BIX469" s="43"/>
      <c r="BIY469" s="43"/>
      <c r="BIZ469" s="43"/>
      <c r="BJA469" s="43"/>
      <c r="BJB469" s="43"/>
      <c r="BJC469" s="43"/>
      <c r="BJD469" s="43"/>
      <c r="BJE469" s="43"/>
      <c r="BJF469" s="43"/>
      <c r="BJG469" s="43"/>
      <c r="BJH469" s="43"/>
      <c r="BJI469" s="43"/>
      <c r="BJJ469" s="43"/>
      <c r="BJK469" s="43"/>
      <c r="BJL469" s="43"/>
      <c r="BJM469" s="43"/>
      <c r="BJN469" s="43"/>
      <c r="BJO469" s="43"/>
      <c r="BJP469" s="43"/>
      <c r="BJQ469" s="43"/>
      <c r="BJR469" s="43"/>
      <c r="BJS469" s="43"/>
      <c r="BJT469" s="43"/>
      <c r="BJU469" s="43"/>
      <c r="BJV469" s="43"/>
      <c r="BJW469" s="43"/>
      <c r="BJX469" s="43"/>
      <c r="BJY469" s="43"/>
      <c r="BJZ469" s="43"/>
      <c r="BKA469" s="43"/>
      <c r="BKB469" s="43"/>
      <c r="BKC469" s="43"/>
      <c r="BKD469" s="43"/>
      <c r="BKE469" s="43"/>
      <c r="BKF469" s="43"/>
      <c r="BKG469" s="43"/>
      <c r="BKH469" s="43"/>
      <c r="BKI469" s="43"/>
      <c r="BKJ469" s="43"/>
      <c r="BKK469" s="43"/>
      <c r="BKL469" s="43"/>
      <c r="BKM469" s="43"/>
      <c r="BKN469" s="43"/>
      <c r="BKO469" s="43"/>
      <c r="BKP469" s="43"/>
      <c r="BKQ469" s="43"/>
      <c r="BKR469" s="43"/>
      <c r="BKS469" s="43"/>
      <c r="BKT469" s="43"/>
      <c r="BKU469" s="43"/>
      <c r="BKV469" s="43"/>
      <c r="BKW469" s="43"/>
      <c r="BKX469" s="43"/>
      <c r="BKY469" s="43"/>
      <c r="BKZ469" s="43"/>
      <c r="BLA469" s="43"/>
      <c r="BLB469" s="43"/>
      <c r="BLC469" s="43"/>
      <c r="BLD469" s="43"/>
      <c r="BLE469" s="43"/>
      <c r="BLF469" s="43"/>
      <c r="BLG469" s="43"/>
      <c r="BLH469" s="43"/>
      <c r="BLI469" s="43"/>
      <c r="BLJ469" s="43"/>
      <c r="BLK469" s="43"/>
      <c r="BLL469" s="43"/>
      <c r="BLM469" s="43"/>
      <c r="BLN469" s="43"/>
      <c r="BLO469" s="43"/>
      <c r="BLP469" s="43"/>
      <c r="BLQ469" s="43"/>
      <c r="BLR469" s="43"/>
      <c r="BLS469" s="43"/>
      <c r="BLT469" s="43"/>
      <c r="BLU469" s="43"/>
      <c r="BLV469" s="43"/>
      <c r="BLW469" s="43"/>
      <c r="BLX469" s="43"/>
      <c r="BLY469" s="43"/>
      <c r="BLZ469" s="43"/>
      <c r="BMA469" s="43"/>
      <c r="BMB469" s="43"/>
      <c r="BMC469" s="43"/>
      <c r="BMD469" s="43"/>
      <c r="BME469" s="43"/>
      <c r="BMF469" s="43"/>
      <c r="BMG469" s="43"/>
      <c r="BMH469" s="43"/>
      <c r="BMI469" s="43"/>
      <c r="BMJ469" s="43"/>
      <c r="BMK469" s="43"/>
      <c r="BML469" s="43"/>
      <c r="BMM469" s="43"/>
      <c r="BMN469" s="43"/>
      <c r="BMO469" s="43"/>
      <c r="BMP469" s="43"/>
      <c r="BMQ469" s="43"/>
      <c r="BMR469" s="43"/>
      <c r="BMS469" s="43"/>
      <c r="BMT469" s="43"/>
      <c r="BMU469" s="43"/>
      <c r="BMV469" s="43"/>
      <c r="BMW469" s="43"/>
      <c r="BMX469" s="43"/>
      <c r="BMY469" s="43"/>
      <c r="BMZ469" s="43"/>
      <c r="BNA469" s="43"/>
      <c r="BNB469" s="43"/>
      <c r="BNC469" s="43"/>
      <c r="BND469" s="43"/>
      <c r="BNE469" s="43"/>
      <c r="BNF469" s="43"/>
      <c r="BNG469" s="43"/>
      <c r="BNH469" s="43"/>
      <c r="BNI469" s="43"/>
      <c r="BNJ469" s="43"/>
      <c r="BNK469" s="43"/>
      <c r="BNL469" s="43"/>
      <c r="BNM469" s="43"/>
      <c r="BNN469" s="43"/>
      <c r="BNO469" s="43"/>
      <c r="BNP469" s="43"/>
      <c r="BNQ469" s="43"/>
      <c r="BNR469" s="43"/>
      <c r="BNS469" s="43"/>
      <c r="BNT469" s="43"/>
      <c r="BNU469" s="43"/>
      <c r="BNV469" s="43"/>
      <c r="BNW469" s="43"/>
      <c r="BNX469" s="43"/>
      <c r="BNY469" s="43"/>
      <c r="BNZ469" s="43"/>
      <c r="BOA469" s="43"/>
      <c r="BOB469" s="43"/>
      <c r="BOC469" s="43"/>
      <c r="BOD469" s="43"/>
      <c r="BOE469" s="43"/>
      <c r="BOF469" s="43"/>
      <c r="BOG469" s="43"/>
      <c r="BOH469" s="43"/>
      <c r="BOI469" s="43"/>
      <c r="BOJ469" s="43"/>
      <c r="BOK469" s="43"/>
      <c r="BOL469" s="43"/>
      <c r="BOM469" s="43"/>
      <c r="BON469" s="43"/>
      <c r="BOO469" s="43"/>
      <c r="BOP469" s="43"/>
      <c r="BOQ469" s="43"/>
      <c r="BOR469" s="43"/>
      <c r="BOS469" s="43"/>
      <c r="BOT469" s="43"/>
      <c r="BOU469" s="43"/>
      <c r="BOV469" s="43"/>
      <c r="BOW469" s="43"/>
      <c r="BOX469" s="43"/>
      <c r="BOY469" s="43"/>
      <c r="BOZ469" s="43"/>
      <c r="BPA469" s="43"/>
      <c r="BPB469" s="43"/>
      <c r="BPC469" s="43"/>
      <c r="BPD469" s="43"/>
      <c r="BPE469" s="43"/>
      <c r="BPF469" s="43"/>
      <c r="BPG469" s="43"/>
      <c r="BPH469" s="43"/>
      <c r="BPI469" s="43"/>
      <c r="BPJ469" s="43"/>
      <c r="BPK469" s="43"/>
      <c r="BPL469" s="43"/>
      <c r="BPM469" s="43"/>
      <c r="BPN469" s="43"/>
      <c r="BPO469" s="43"/>
      <c r="BPP469" s="43"/>
      <c r="BPQ469" s="43"/>
      <c r="BPR469" s="43"/>
      <c r="BPS469" s="43"/>
      <c r="BPT469" s="43"/>
      <c r="BPU469" s="43"/>
      <c r="BPV469" s="43"/>
      <c r="BPW469" s="43"/>
      <c r="BPX469" s="43"/>
      <c r="BPY469" s="43"/>
      <c r="BPZ469" s="43"/>
      <c r="BQA469" s="43"/>
      <c r="BQB469" s="43"/>
      <c r="BQC469" s="43"/>
      <c r="BQD469" s="43"/>
      <c r="BQE469" s="43"/>
      <c r="BQF469" s="43"/>
      <c r="BQG469" s="43"/>
      <c r="BQH469" s="43"/>
      <c r="BQI469" s="43"/>
      <c r="BQJ469" s="43"/>
      <c r="BQK469" s="43"/>
      <c r="BQL469" s="43"/>
      <c r="BQM469" s="43"/>
      <c r="BQN469" s="43"/>
      <c r="BQO469" s="43"/>
      <c r="BQP469" s="43"/>
      <c r="BQQ469" s="43"/>
      <c r="BQR469" s="43"/>
      <c r="BQS469" s="43"/>
      <c r="BQT469" s="43"/>
      <c r="BQU469" s="43"/>
      <c r="BQV469" s="43"/>
      <c r="BQW469" s="43"/>
      <c r="BQX469" s="43"/>
      <c r="BQY469" s="43"/>
      <c r="BQZ469" s="43"/>
      <c r="BRA469" s="43"/>
      <c r="BRB469" s="43"/>
      <c r="BRC469" s="43"/>
      <c r="BRD469" s="43"/>
      <c r="BRE469" s="43"/>
      <c r="BRF469" s="43"/>
      <c r="BRG469" s="43"/>
      <c r="BRH469" s="43"/>
      <c r="BRI469" s="43"/>
      <c r="BRJ469" s="43"/>
      <c r="BRK469" s="43"/>
      <c r="BRL469" s="43"/>
      <c r="BRM469" s="43"/>
      <c r="BRN469" s="43"/>
      <c r="BRO469" s="43"/>
      <c r="BRP469" s="43"/>
      <c r="BRQ469" s="43"/>
      <c r="BRR469" s="43"/>
      <c r="BRS469" s="43"/>
      <c r="BRT469" s="43"/>
      <c r="BRU469" s="43"/>
      <c r="BRV469" s="43"/>
      <c r="BRW469" s="43"/>
      <c r="BRX469" s="43"/>
      <c r="BRY469" s="43"/>
      <c r="BRZ469" s="43"/>
      <c r="BSA469" s="43"/>
      <c r="BSB469" s="43"/>
      <c r="BSC469" s="43"/>
      <c r="BSD469" s="43"/>
      <c r="BSE469" s="43"/>
      <c r="BSF469" s="43"/>
      <c r="BSG469" s="43"/>
      <c r="BSH469" s="43"/>
      <c r="BSI469" s="43"/>
      <c r="BSJ469" s="43"/>
      <c r="BSK469" s="43"/>
      <c r="BSL469" s="43"/>
      <c r="BSM469" s="43"/>
      <c r="BSN469" s="43"/>
      <c r="BSO469" s="43"/>
      <c r="BSP469" s="43"/>
      <c r="BSQ469" s="43"/>
      <c r="BSR469" s="43"/>
      <c r="BSS469" s="43"/>
      <c r="BST469" s="43"/>
      <c r="BSU469" s="43"/>
      <c r="BSV469" s="43"/>
      <c r="BSW469" s="43"/>
      <c r="BSX469" s="43"/>
      <c r="BSY469" s="43"/>
      <c r="BSZ469" s="43"/>
      <c r="BTA469" s="43"/>
      <c r="BTB469" s="43"/>
      <c r="BTC469" s="43"/>
      <c r="BTD469" s="43"/>
      <c r="BTE469" s="43"/>
      <c r="BTF469" s="43"/>
      <c r="BTG469" s="43"/>
      <c r="BTH469" s="43"/>
      <c r="BTI469" s="43"/>
      <c r="BTJ469" s="43"/>
      <c r="BTK469" s="43"/>
      <c r="BTL469" s="43"/>
      <c r="BTM469" s="43"/>
      <c r="BTN469" s="43"/>
      <c r="BTO469" s="43"/>
      <c r="BTP469" s="43"/>
      <c r="BTQ469" s="43"/>
      <c r="BTR469" s="43"/>
      <c r="BTS469" s="43"/>
      <c r="BTT469" s="43"/>
      <c r="BTU469" s="43"/>
      <c r="BTV469" s="43"/>
      <c r="BTW469" s="43"/>
      <c r="BTX469" s="43"/>
      <c r="BTY469" s="43"/>
      <c r="BTZ469" s="43"/>
      <c r="BUA469" s="43"/>
      <c r="BUB469" s="43"/>
      <c r="BUC469" s="43"/>
      <c r="BUD469" s="43"/>
      <c r="BUE469" s="43"/>
      <c r="BUF469" s="43"/>
      <c r="BUG469" s="43"/>
      <c r="BUH469" s="43"/>
      <c r="BUI469" s="43"/>
      <c r="BUJ469" s="43"/>
      <c r="BUK469" s="43"/>
      <c r="BUL469" s="43"/>
      <c r="BUM469" s="43"/>
      <c r="BUN469" s="43"/>
      <c r="BUO469" s="43"/>
      <c r="BUP469" s="43"/>
      <c r="BUQ469" s="43"/>
      <c r="BUR469" s="43"/>
      <c r="BUS469" s="43"/>
      <c r="BUT469" s="43"/>
      <c r="BUU469" s="43"/>
      <c r="BUV469" s="43"/>
      <c r="BUW469" s="43"/>
      <c r="BUX469" s="43"/>
      <c r="BUY469" s="43"/>
      <c r="BUZ469" s="43"/>
      <c r="BVA469" s="43"/>
      <c r="BVB469" s="43"/>
      <c r="BVC469" s="43"/>
      <c r="BVD469" s="43"/>
      <c r="BVE469" s="43"/>
      <c r="BVF469" s="43"/>
      <c r="BVG469" s="43"/>
      <c r="BVH469" s="43"/>
      <c r="BVI469" s="43"/>
      <c r="BVJ469" s="43"/>
      <c r="BVK469" s="43"/>
      <c r="BVL469" s="43"/>
      <c r="BVM469" s="43"/>
      <c r="BVN469" s="43"/>
      <c r="BVO469" s="43"/>
      <c r="BVP469" s="43"/>
      <c r="BVQ469" s="43"/>
      <c r="BVR469" s="43"/>
      <c r="BVS469" s="43"/>
      <c r="BVT469" s="43"/>
      <c r="BVU469" s="43"/>
      <c r="BVV469" s="43"/>
      <c r="BVW469" s="43"/>
      <c r="BVX469" s="43"/>
      <c r="BVY469" s="43"/>
      <c r="BVZ469" s="43"/>
      <c r="BWA469" s="43"/>
      <c r="BWB469" s="43"/>
      <c r="BWC469" s="43"/>
      <c r="BWD469" s="43"/>
      <c r="BWE469" s="43"/>
      <c r="BWF469" s="43"/>
      <c r="BWG469" s="43"/>
      <c r="BWH469" s="43"/>
      <c r="BWI469" s="43"/>
      <c r="BWJ469" s="43"/>
      <c r="BWK469" s="43"/>
      <c r="BWL469" s="43"/>
      <c r="BWM469" s="43"/>
      <c r="BWN469" s="43"/>
      <c r="BWO469" s="43"/>
      <c r="BWP469" s="43"/>
      <c r="BWQ469" s="43"/>
      <c r="BWR469" s="43"/>
      <c r="BWS469" s="43"/>
      <c r="BWT469" s="43"/>
      <c r="BWU469" s="43"/>
      <c r="BWV469" s="43"/>
      <c r="BWW469" s="43"/>
      <c r="BWX469" s="43"/>
      <c r="BWY469" s="43"/>
      <c r="BWZ469" s="43"/>
      <c r="BXA469" s="43"/>
      <c r="BXB469" s="43"/>
      <c r="BXC469" s="43"/>
      <c r="BXD469" s="43"/>
      <c r="BXE469" s="43"/>
      <c r="BXF469" s="43"/>
      <c r="BXG469" s="43"/>
      <c r="BXH469" s="43"/>
      <c r="BXI469" s="43"/>
      <c r="BXJ469" s="43"/>
      <c r="BXK469" s="43"/>
      <c r="BXL469" s="43"/>
      <c r="BXM469" s="43"/>
      <c r="BXN469" s="43"/>
      <c r="BXO469" s="43"/>
      <c r="BXP469" s="43"/>
      <c r="BXQ469" s="43"/>
      <c r="BXR469" s="43"/>
      <c r="BXS469" s="43"/>
      <c r="BXT469" s="43"/>
      <c r="BXU469" s="43"/>
      <c r="BXV469" s="43"/>
      <c r="BXW469" s="43"/>
      <c r="BXX469" s="43"/>
      <c r="BXY469" s="43"/>
      <c r="BXZ469" s="43"/>
      <c r="BYA469" s="43"/>
      <c r="BYB469" s="43"/>
      <c r="BYC469" s="43"/>
      <c r="BYD469" s="43"/>
      <c r="BYE469" s="43"/>
      <c r="BYF469" s="43"/>
      <c r="BYG469" s="43"/>
      <c r="BYH469" s="43"/>
      <c r="BYI469" s="43"/>
      <c r="BYJ469" s="43"/>
      <c r="BYK469" s="43"/>
      <c r="BYL469" s="43"/>
      <c r="BYM469" s="43"/>
      <c r="BYN469" s="43"/>
      <c r="BYO469" s="43"/>
      <c r="BYP469" s="43"/>
      <c r="BYQ469" s="43"/>
      <c r="BYR469" s="43"/>
      <c r="BYS469" s="43"/>
      <c r="BYT469" s="43"/>
      <c r="BYU469" s="43"/>
      <c r="BYV469" s="43"/>
      <c r="BYW469" s="43"/>
      <c r="BYX469" s="43"/>
      <c r="BYY469" s="43"/>
      <c r="BYZ469" s="43"/>
      <c r="BZA469" s="43"/>
      <c r="BZB469" s="43"/>
      <c r="BZC469" s="43"/>
      <c r="BZD469" s="43"/>
      <c r="BZE469" s="43"/>
      <c r="BZF469" s="43"/>
      <c r="BZG469" s="43"/>
      <c r="BZH469" s="43"/>
      <c r="BZI469" s="43"/>
      <c r="BZJ469" s="43"/>
      <c r="BZK469" s="43"/>
      <c r="BZL469" s="43"/>
      <c r="BZM469" s="43"/>
      <c r="BZN469" s="43"/>
      <c r="BZO469" s="43"/>
      <c r="BZP469" s="43"/>
      <c r="BZQ469" s="43"/>
      <c r="BZR469" s="43"/>
      <c r="BZS469" s="43"/>
      <c r="BZT469" s="43"/>
      <c r="BZU469" s="43"/>
      <c r="BZV469" s="43"/>
      <c r="BZW469" s="43"/>
      <c r="BZX469" s="43"/>
      <c r="BZY469" s="43"/>
      <c r="BZZ469" s="43"/>
      <c r="CAA469" s="43"/>
      <c r="CAB469" s="43"/>
      <c r="CAC469" s="43"/>
      <c r="CAD469" s="43"/>
      <c r="CAE469" s="43"/>
      <c r="CAF469" s="43"/>
      <c r="CAG469" s="43"/>
      <c r="CAH469" s="43"/>
      <c r="CAI469" s="43"/>
      <c r="CAJ469" s="43"/>
      <c r="CAK469" s="43"/>
      <c r="CAL469" s="43"/>
      <c r="CAM469" s="43"/>
      <c r="CAN469" s="43"/>
      <c r="CAO469" s="43"/>
      <c r="CAP469" s="43"/>
      <c r="CAQ469" s="43"/>
      <c r="CAR469" s="43"/>
      <c r="CAS469" s="43"/>
      <c r="CAT469" s="43"/>
      <c r="CAU469" s="43"/>
      <c r="CAV469" s="43"/>
      <c r="CAW469" s="43"/>
      <c r="CAX469" s="43"/>
      <c r="CAY469" s="43"/>
      <c r="CAZ469" s="43"/>
      <c r="CBA469" s="43"/>
      <c r="CBB469" s="43"/>
      <c r="CBC469" s="43"/>
      <c r="CBD469" s="43"/>
      <c r="CBE469" s="43"/>
      <c r="CBF469" s="43"/>
      <c r="CBG469" s="43"/>
      <c r="CBH469" s="43"/>
      <c r="CBI469" s="43"/>
      <c r="CBJ469" s="43"/>
      <c r="CBK469" s="43"/>
      <c r="CBL469" s="43"/>
      <c r="CBM469" s="43"/>
      <c r="CBN469" s="43"/>
      <c r="CBO469" s="43"/>
      <c r="CBP469" s="43"/>
      <c r="CBQ469" s="43"/>
      <c r="CBR469" s="43"/>
      <c r="CBS469" s="43"/>
      <c r="CBT469" s="43"/>
      <c r="CBU469" s="43"/>
      <c r="CBV469" s="43"/>
      <c r="CBW469" s="43"/>
      <c r="CBX469" s="43"/>
      <c r="CBY469" s="43"/>
      <c r="CBZ469" s="43"/>
      <c r="CCA469" s="43"/>
      <c r="CCB469" s="43"/>
      <c r="CCC469" s="43"/>
      <c r="CCD469" s="43"/>
      <c r="CCE469" s="43"/>
      <c r="CCF469" s="43"/>
      <c r="CCG469" s="43"/>
      <c r="CCH469" s="43"/>
      <c r="CCI469" s="43"/>
      <c r="CCJ469" s="43"/>
      <c r="CCK469" s="43"/>
      <c r="CCL469" s="43"/>
      <c r="CCM469" s="43"/>
      <c r="CCN469" s="43"/>
      <c r="CCO469" s="43"/>
      <c r="CCP469" s="43"/>
      <c r="CCQ469" s="43"/>
      <c r="CCR469" s="43"/>
      <c r="CCS469" s="43"/>
      <c r="CCT469" s="43"/>
      <c r="CCU469" s="43"/>
      <c r="CCV469" s="43"/>
      <c r="CCW469" s="43"/>
      <c r="CCX469" s="43"/>
      <c r="CCY469" s="43"/>
      <c r="CCZ469" s="43"/>
      <c r="CDA469" s="43"/>
      <c r="CDB469" s="43"/>
      <c r="CDC469" s="43"/>
      <c r="CDD469" s="43"/>
      <c r="CDE469" s="43"/>
      <c r="CDF469" s="43"/>
      <c r="CDG469" s="43"/>
      <c r="CDH469" s="43"/>
      <c r="CDI469" s="43"/>
      <c r="CDJ469" s="43"/>
      <c r="CDK469" s="43"/>
      <c r="CDL469" s="43"/>
      <c r="CDM469" s="43"/>
      <c r="CDN469" s="43"/>
      <c r="CDO469" s="43"/>
      <c r="CDP469" s="43"/>
      <c r="CDQ469" s="43"/>
      <c r="CDR469" s="43"/>
      <c r="CDS469" s="43"/>
      <c r="CDT469" s="43"/>
      <c r="CDU469" s="43"/>
      <c r="CDV469" s="43"/>
      <c r="CDW469" s="43"/>
      <c r="CDX469" s="43"/>
      <c r="CDY469" s="43"/>
      <c r="CDZ469" s="43"/>
      <c r="CEA469" s="43"/>
      <c r="CEB469" s="43"/>
      <c r="CEC469" s="43"/>
      <c r="CED469" s="43"/>
      <c r="CEE469" s="43"/>
      <c r="CEF469" s="43"/>
      <c r="CEG469" s="43"/>
      <c r="CEH469" s="43"/>
      <c r="CEI469" s="43"/>
      <c r="CEJ469" s="43"/>
      <c r="CEK469" s="43"/>
      <c r="CEL469" s="43"/>
      <c r="CEM469" s="43"/>
      <c r="CEN469" s="43"/>
      <c r="CEO469" s="43"/>
      <c r="CEP469" s="43"/>
      <c r="CEQ469" s="43"/>
      <c r="CER469" s="43"/>
      <c r="CES469" s="43"/>
      <c r="CET469" s="43"/>
      <c r="CEU469" s="43"/>
      <c r="CEV469" s="43"/>
      <c r="CEW469" s="43"/>
      <c r="CEX469" s="43"/>
      <c r="CEY469" s="43"/>
      <c r="CEZ469" s="43"/>
      <c r="CFA469" s="43"/>
      <c r="CFB469" s="43"/>
      <c r="CFC469" s="43"/>
      <c r="CFD469" s="43"/>
      <c r="CFE469" s="43"/>
      <c r="CFF469" s="43"/>
      <c r="CFG469" s="43"/>
      <c r="CFH469" s="43"/>
      <c r="CFI469" s="43"/>
      <c r="CFJ469" s="43"/>
      <c r="CFK469" s="43"/>
      <c r="CFL469" s="43"/>
      <c r="CFM469" s="43"/>
      <c r="CFN469" s="43"/>
      <c r="CFO469" s="43"/>
      <c r="CFP469" s="43"/>
      <c r="CFQ469" s="43"/>
      <c r="CFR469" s="43"/>
      <c r="CFS469" s="43"/>
      <c r="CFT469" s="43"/>
      <c r="CFU469" s="43"/>
      <c r="CFV469" s="43"/>
      <c r="CFW469" s="43"/>
      <c r="CFX469" s="43"/>
      <c r="CFY469" s="43"/>
      <c r="CFZ469" s="43"/>
      <c r="CGA469" s="43"/>
      <c r="CGB469" s="43"/>
      <c r="CGC469" s="43"/>
      <c r="CGD469" s="43"/>
      <c r="CGE469" s="43"/>
      <c r="CGF469" s="43"/>
      <c r="CGG469" s="43"/>
      <c r="CGH469" s="43"/>
      <c r="CGI469" s="43"/>
      <c r="CGJ469" s="43"/>
      <c r="CGK469" s="43"/>
      <c r="CGL469" s="43"/>
      <c r="CGM469" s="43"/>
      <c r="CGN469" s="43"/>
      <c r="CGO469" s="43"/>
      <c r="CGP469" s="43"/>
      <c r="CGQ469" s="43"/>
      <c r="CGR469" s="43"/>
      <c r="CGS469" s="43"/>
      <c r="CGT469" s="43"/>
      <c r="CGU469" s="43"/>
      <c r="CGV469" s="43"/>
      <c r="CGW469" s="43"/>
      <c r="CGX469" s="43"/>
      <c r="CGY469" s="43"/>
      <c r="CGZ469" s="43"/>
      <c r="CHA469" s="43"/>
      <c r="CHB469" s="43"/>
      <c r="CHC469" s="43"/>
      <c r="CHD469" s="43"/>
      <c r="CHE469" s="43"/>
      <c r="CHF469" s="43"/>
      <c r="CHG469" s="43"/>
      <c r="CHH469" s="43"/>
      <c r="CHI469" s="43"/>
      <c r="CHJ469" s="43"/>
      <c r="CHK469" s="43"/>
      <c r="CHL469" s="43"/>
      <c r="CHM469" s="43"/>
      <c r="CHN469" s="43"/>
      <c r="CHO469" s="43"/>
      <c r="CHP469" s="43"/>
      <c r="CHQ469" s="43"/>
      <c r="CHR469" s="43"/>
      <c r="CHS469" s="43"/>
      <c r="CHT469" s="43"/>
      <c r="CHU469" s="43"/>
      <c r="CHV469" s="43"/>
      <c r="CHW469" s="43"/>
      <c r="CHX469" s="43"/>
      <c r="CHY469" s="43"/>
      <c r="CHZ469" s="43"/>
      <c r="CIA469" s="43"/>
      <c r="CIB469" s="43"/>
      <c r="CIC469" s="43"/>
      <c r="CID469" s="43"/>
      <c r="CIE469" s="43"/>
      <c r="CIF469" s="43"/>
      <c r="CIG469" s="43"/>
      <c r="CIH469" s="43"/>
      <c r="CII469" s="43"/>
      <c r="CIJ469" s="43"/>
      <c r="CIK469" s="43"/>
      <c r="CIL469" s="43"/>
      <c r="CIM469" s="43"/>
      <c r="CIN469" s="43"/>
      <c r="CIO469" s="43"/>
      <c r="CIP469" s="43"/>
      <c r="CIQ469" s="43"/>
      <c r="CIR469" s="43"/>
      <c r="CIS469" s="43"/>
      <c r="CIT469" s="43"/>
      <c r="CIU469" s="43"/>
      <c r="CIV469" s="43"/>
      <c r="CIW469" s="43"/>
      <c r="CIX469" s="43"/>
      <c r="CIY469" s="43"/>
      <c r="CIZ469" s="43"/>
      <c r="CJA469" s="43"/>
      <c r="CJB469" s="43"/>
      <c r="CJC469" s="43"/>
      <c r="CJD469" s="43"/>
      <c r="CJE469" s="43"/>
      <c r="CJF469" s="43"/>
      <c r="CJG469" s="43"/>
      <c r="CJH469" s="43"/>
      <c r="CJI469" s="43"/>
      <c r="CJJ469" s="43"/>
      <c r="CJK469" s="43"/>
      <c r="CJL469" s="43"/>
      <c r="CJM469" s="43"/>
      <c r="CJN469" s="43"/>
      <c r="CJO469" s="43"/>
      <c r="CJP469" s="43"/>
      <c r="CJQ469" s="43"/>
      <c r="CJR469" s="43"/>
      <c r="CJS469" s="43"/>
      <c r="CJT469" s="43"/>
      <c r="CJU469" s="43"/>
      <c r="CJV469" s="43"/>
      <c r="CJW469" s="43"/>
      <c r="CJX469" s="43"/>
      <c r="CJY469" s="43"/>
      <c r="CJZ469" s="43"/>
      <c r="CKA469" s="43"/>
      <c r="CKB469" s="43"/>
      <c r="CKC469" s="43"/>
      <c r="CKD469" s="43"/>
      <c r="CKE469" s="43"/>
      <c r="CKF469" s="43"/>
      <c r="CKG469" s="43"/>
      <c r="CKH469" s="43"/>
      <c r="CKI469" s="43"/>
      <c r="CKJ469" s="43"/>
      <c r="CKK469" s="43"/>
      <c r="CKL469" s="43"/>
      <c r="CKM469" s="43"/>
      <c r="CKN469" s="43"/>
      <c r="CKO469" s="43"/>
      <c r="CKP469" s="43"/>
      <c r="CKQ469" s="43"/>
      <c r="CKR469" s="43"/>
      <c r="CKS469" s="43"/>
      <c r="CKT469" s="43"/>
      <c r="CKU469" s="43"/>
      <c r="CKV469" s="43"/>
      <c r="CKW469" s="43"/>
      <c r="CKX469" s="43"/>
      <c r="CKY469" s="43"/>
      <c r="CKZ469" s="43"/>
      <c r="CLA469" s="43"/>
      <c r="CLB469" s="43"/>
      <c r="CLC469" s="43"/>
      <c r="CLD469" s="43"/>
      <c r="CLE469" s="43"/>
      <c r="CLF469" s="43"/>
      <c r="CLG469" s="43"/>
      <c r="CLH469" s="43"/>
      <c r="CLI469" s="43"/>
      <c r="CLJ469" s="43"/>
      <c r="CLK469" s="43"/>
      <c r="CLL469" s="43"/>
      <c r="CLM469" s="43"/>
      <c r="CLN469" s="43"/>
      <c r="CLO469" s="43"/>
      <c r="CLP469" s="43"/>
      <c r="CLQ469" s="43"/>
      <c r="CLR469" s="43"/>
      <c r="CLS469" s="43"/>
      <c r="CLT469" s="43"/>
      <c r="CLU469" s="43"/>
      <c r="CLV469" s="43"/>
      <c r="CLW469" s="43"/>
      <c r="CLX469" s="43"/>
      <c r="CLY469" s="43"/>
      <c r="CLZ469" s="43"/>
      <c r="CMA469" s="43"/>
      <c r="CMB469" s="43"/>
      <c r="CMC469" s="43"/>
      <c r="CMD469" s="43"/>
      <c r="CME469" s="43"/>
      <c r="CMF469" s="43"/>
      <c r="CMG469" s="43"/>
      <c r="CMH469" s="43"/>
      <c r="CMI469" s="43"/>
      <c r="CMJ469" s="43"/>
      <c r="CMK469" s="43"/>
      <c r="CML469" s="43"/>
      <c r="CMM469" s="43"/>
      <c r="CMN469" s="43"/>
      <c r="CMO469" s="43"/>
      <c r="CMP469" s="43"/>
      <c r="CMQ469" s="43"/>
      <c r="CMR469" s="43"/>
      <c r="CMS469" s="43"/>
      <c r="CMT469" s="43"/>
      <c r="CMU469" s="43"/>
      <c r="CMV469" s="43"/>
      <c r="CMW469" s="43"/>
      <c r="CMX469" s="43"/>
      <c r="CMY469" s="43"/>
      <c r="CMZ469" s="43"/>
      <c r="CNA469" s="43"/>
      <c r="CNB469" s="43"/>
      <c r="CNC469" s="43"/>
      <c r="CND469" s="43"/>
      <c r="CNE469" s="43"/>
      <c r="CNF469" s="43"/>
      <c r="CNG469" s="43"/>
      <c r="CNH469" s="43"/>
      <c r="CNI469" s="43"/>
      <c r="CNJ469" s="43"/>
      <c r="CNK469" s="43"/>
      <c r="CNL469" s="43"/>
      <c r="CNM469" s="43"/>
      <c r="CNN469" s="43"/>
      <c r="CNO469" s="43"/>
      <c r="CNP469" s="43"/>
      <c r="CNQ469" s="43"/>
      <c r="CNR469" s="43"/>
      <c r="CNS469" s="43"/>
      <c r="CNT469" s="43"/>
      <c r="CNU469" s="43"/>
      <c r="CNV469" s="43"/>
      <c r="CNW469" s="43"/>
      <c r="CNX469" s="43"/>
      <c r="CNY469" s="43"/>
      <c r="CNZ469" s="43"/>
      <c r="COA469" s="43"/>
      <c r="COB469" s="43"/>
      <c r="COC469" s="43"/>
      <c r="COD469" s="43"/>
      <c r="COE469" s="43"/>
      <c r="COF469" s="43"/>
      <c r="COG469" s="43"/>
      <c r="COH469" s="43"/>
      <c r="COI469" s="43"/>
      <c r="COJ469" s="43"/>
      <c r="COK469" s="43"/>
      <c r="COL469" s="43"/>
      <c r="COM469" s="43"/>
      <c r="CON469" s="43"/>
      <c r="COO469" s="43"/>
      <c r="COP469" s="43"/>
      <c r="COQ469" s="43"/>
      <c r="COR469" s="43"/>
      <c r="COS469" s="43"/>
      <c r="COT469" s="43"/>
      <c r="COU469" s="43"/>
      <c r="COV469" s="43"/>
      <c r="COW469" s="43"/>
      <c r="COX469" s="43"/>
      <c r="COY469" s="43"/>
      <c r="COZ469" s="43"/>
      <c r="CPA469" s="43"/>
      <c r="CPB469" s="43"/>
      <c r="CPC469" s="43"/>
      <c r="CPD469" s="43"/>
      <c r="CPE469" s="43"/>
      <c r="CPF469" s="43"/>
      <c r="CPG469" s="43"/>
      <c r="CPH469" s="43"/>
      <c r="CPI469" s="43"/>
      <c r="CPJ469" s="43"/>
      <c r="CPK469" s="43"/>
      <c r="CPL469" s="43"/>
      <c r="CPM469" s="43"/>
      <c r="CPN469" s="43"/>
      <c r="CPO469" s="43"/>
      <c r="CPP469" s="43"/>
      <c r="CPQ469" s="43"/>
      <c r="CPR469" s="43"/>
      <c r="CPS469" s="43"/>
      <c r="CPT469" s="43"/>
      <c r="CPU469" s="43"/>
      <c r="CPV469" s="43"/>
      <c r="CPW469" s="43"/>
      <c r="CPX469" s="43"/>
      <c r="CPY469" s="43"/>
      <c r="CPZ469" s="43"/>
      <c r="CQA469" s="43"/>
      <c r="CQB469" s="43"/>
      <c r="CQC469" s="43"/>
      <c r="CQD469" s="43"/>
      <c r="CQE469" s="43"/>
      <c r="CQF469" s="43"/>
      <c r="CQG469" s="43"/>
      <c r="CQH469" s="43"/>
      <c r="CQI469" s="43"/>
      <c r="CQJ469" s="43"/>
      <c r="CQK469" s="43"/>
      <c r="CQL469" s="43"/>
      <c r="CQM469" s="43"/>
      <c r="CQN469" s="43"/>
      <c r="CQO469" s="43"/>
      <c r="CQP469" s="43"/>
      <c r="CQQ469" s="43"/>
      <c r="CQR469" s="43"/>
      <c r="CQS469" s="43"/>
      <c r="CQT469" s="43"/>
      <c r="CQU469" s="43"/>
      <c r="CQV469" s="43"/>
      <c r="CQW469" s="43"/>
      <c r="CQX469" s="43"/>
      <c r="CQY469" s="43"/>
      <c r="CQZ469" s="43"/>
      <c r="CRA469" s="43"/>
      <c r="CRB469" s="43"/>
      <c r="CRC469" s="43"/>
      <c r="CRD469" s="43"/>
      <c r="CRE469" s="43"/>
      <c r="CRF469" s="43"/>
      <c r="CRG469" s="43"/>
      <c r="CRH469" s="43"/>
      <c r="CRI469" s="43"/>
      <c r="CRJ469" s="43"/>
      <c r="CRK469" s="43"/>
      <c r="CRL469" s="43"/>
      <c r="CRM469" s="43"/>
      <c r="CRN469" s="43"/>
      <c r="CRO469" s="43"/>
      <c r="CRP469" s="43"/>
      <c r="CRQ469" s="43"/>
      <c r="CRR469" s="43"/>
      <c r="CRS469" s="43"/>
      <c r="CRT469" s="43"/>
      <c r="CRU469" s="43"/>
      <c r="CRV469" s="43"/>
      <c r="CRW469" s="43"/>
      <c r="CRX469" s="43"/>
      <c r="CRY469" s="43"/>
      <c r="CRZ469" s="43"/>
      <c r="CSA469" s="43"/>
      <c r="CSB469" s="43"/>
      <c r="CSC469" s="43"/>
      <c r="CSD469" s="43"/>
      <c r="CSE469" s="43"/>
      <c r="CSF469" s="43"/>
      <c r="CSG469" s="43"/>
      <c r="CSH469" s="43"/>
      <c r="CSI469" s="43"/>
      <c r="CSJ469" s="43"/>
      <c r="CSK469" s="43"/>
      <c r="CSL469" s="43"/>
      <c r="CSM469" s="43"/>
      <c r="CSN469" s="43"/>
      <c r="CSO469" s="43"/>
      <c r="CSP469" s="43"/>
      <c r="CSQ469" s="43"/>
      <c r="CSR469" s="43"/>
      <c r="CSS469" s="43"/>
      <c r="CST469" s="43"/>
      <c r="CSU469" s="43"/>
      <c r="CSV469" s="43"/>
      <c r="CSW469" s="43"/>
      <c r="CSX469" s="43"/>
      <c r="CSY469" s="43"/>
      <c r="CSZ469" s="43"/>
      <c r="CTA469" s="43"/>
      <c r="CTB469" s="43"/>
      <c r="CTC469" s="43"/>
      <c r="CTD469" s="43"/>
      <c r="CTE469" s="43"/>
      <c r="CTF469" s="43"/>
      <c r="CTG469" s="43"/>
      <c r="CTH469" s="43"/>
      <c r="CTI469" s="43"/>
      <c r="CTJ469" s="43"/>
      <c r="CTK469" s="43"/>
      <c r="CTL469" s="43"/>
      <c r="CTM469" s="43"/>
      <c r="CTN469" s="43"/>
      <c r="CTO469" s="43"/>
      <c r="CTP469" s="43"/>
      <c r="CTQ469" s="43"/>
      <c r="CTR469" s="43"/>
      <c r="CTS469" s="43"/>
      <c r="CTT469" s="43"/>
      <c r="CTU469" s="43"/>
      <c r="CTV469" s="43"/>
      <c r="CTW469" s="43"/>
      <c r="CTX469" s="43"/>
      <c r="CTY469" s="43"/>
      <c r="CTZ469" s="43"/>
      <c r="CUA469" s="43"/>
      <c r="CUB469" s="43"/>
      <c r="CUC469" s="43"/>
      <c r="CUD469" s="43"/>
      <c r="CUE469" s="43"/>
      <c r="CUF469" s="43"/>
      <c r="CUG469" s="43"/>
      <c r="CUH469" s="43"/>
      <c r="CUI469" s="43"/>
      <c r="CUJ469" s="43"/>
      <c r="CUK469" s="43"/>
      <c r="CUL469" s="43"/>
      <c r="CUM469" s="43"/>
      <c r="CUN469" s="43"/>
      <c r="CUO469" s="43"/>
      <c r="CUP469" s="43"/>
      <c r="CUQ469" s="43"/>
      <c r="CUR469" s="43"/>
      <c r="CUS469" s="43"/>
      <c r="CUT469" s="43"/>
      <c r="CUU469" s="43"/>
      <c r="CUV469" s="43"/>
      <c r="CUW469" s="43"/>
      <c r="CUX469" s="43"/>
      <c r="CUY469" s="43"/>
      <c r="CUZ469" s="43"/>
      <c r="CVA469" s="43"/>
      <c r="CVB469" s="43"/>
      <c r="CVC469" s="43"/>
      <c r="CVD469" s="43"/>
      <c r="CVE469" s="43"/>
      <c r="CVF469" s="43"/>
      <c r="CVG469" s="43"/>
      <c r="CVH469" s="43"/>
      <c r="CVI469" s="43"/>
      <c r="CVJ469" s="43"/>
      <c r="CVK469" s="43"/>
      <c r="CVL469" s="43"/>
      <c r="CVM469" s="43"/>
      <c r="CVN469" s="43"/>
      <c r="CVO469" s="43"/>
      <c r="CVP469" s="43"/>
      <c r="CVQ469" s="43"/>
      <c r="CVR469" s="43"/>
      <c r="CVS469" s="43"/>
      <c r="CVT469" s="43"/>
      <c r="CVU469" s="43"/>
      <c r="CVV469" s="43"/>
      <c r="CVW469" s="43"/>
      <c r="CVX469" s="43"/>
      <c r="CVY469" s="43"/>
      <c r="CVZ469" s="43"/>
      <c r="CWA469" s="43"/>
      <c r="CWB469" s="43"/>
      <c r="CWC469" s="43"/>
      <c r="CWD469" s="43"/>
      <c r="CWE469" s="43"/>
      <c r="CWF469" s="43"/>
      <c r="CWG469" s="43"/>
      <c r="CWH469" s="43"/>
      <c r="CWI469" s="43"/>
      <c r="CWJ469" s="43"/>
      <c r="CWK469" s="43"/>
      <c r="CWL469" s="43"/>
      <c r="CWM469" s="43"/>
      <c r="CWN469" s="43"/>
      <c r="CWO469" s="43"/>
      <c r="CWP469" s="43"/>
      <c r="CWQ469" s="43"/>
      <c r="CWR469" s="43"/>
      <c r="CWS469" s="43"/>
      <c r="CWT469" s="43"/>
      <c r="CWU469" s="43"/>
      <c r="CWV469" s="43"/>
      <c r="CWW469" s="43"/>
      <c r="CWX469" s="43"/>
      <c r="CWY469" s="43"/>
      <c r="CWZ469" s="43"/>
      <c r="CXA469" s="43"/>
      <c r="CXB469" s="43"/>
      <c r="CXC469" s="43"/>
      <c r="CXD469" s="43"/>
      <c r="CXE469" s="43"/>
      <c r="CXF469" s="43"/>
      <c r="CXG469" s="43"/>
      <c r="CXH469" s="43"/>
      <c r="CXI469" s="43"/>
      <c r="CXJ469" s="43"/>
      <c r="CXK469" s="43"/>
      <c r="CXL469" s="43"/>
      <c r="CXM469" s="43"/>
      <c r="CXN469" s="43"/>
      <c r="CXO469" s="43"/>
      <c r="CXP469" s="43"/>
      <c r="CXQ469" s="43"/>
      <c r="CXR469" s="43"/>
      <c r="CXS469" s="43"/>
      <c r="CXT469" s="43"/>
      <c r="CXU469" s="43"/>
      <c r="CXV469" s="43"/>
      <c r="CXW469" s="43"/>
      <c r="CXX469" s="43"/>
      <c r="CXY469" s="43"/>
      <c r="CXZ469" s="43"/>
      <c r="CYA469" s="43"/>
      <c r="CYB469" s="43"/>
      <c r="CYC469" s="43"/>
      <c r="CYD469" s="43"/>
      <c r="CYE469" s="43"/>
      <c r="CYF469" s="43"/>
      <c r="CYG469" s="43"/>
      <c r="CYH469" s="43"/>
      <c r="CYI469" s="43"/>
      <c r="CYJ469" s="43"/>
      <c r="CYK469" s="43"/>
      <c r="CYL469" s="43"/>
      <c r="CYM469" s="43"/>
      <c r="CYN469" s="43"/>
      <c r="CYO469" s="43"/>
      <c r="CYP469" s="43"/>
      <c r="CYQ469" s="43"/>
      <c r="CYR469" s="43"/>
      <c r="CYS469" s="43"/>
      <c r="CYT469" s="43"/>
      <c r="CYU469" s="43"/>
      <c r="CYV469" s="43"/>
      <c r="CYW469" s="43"/>
      <c r="CYX469" s="43"/>
      <c r="CYY469" s="43"/>
      <c r="CYZ469" s="43"/>
      <c r="CZA469" s="43"/>
      <c r="CZB469" s="43"/>
      <c r="CZC469" s="43"/>
      <c r="CZD469" s="43"/>
      <c r="CZE469" s="43"/>
      <c r="CZF469" s="43"/>
      <c r="CZG469" s="43"/>
      <c r="CZH469" s="43"/>
      <c r="CZI469" s="43"/>
      <c r="CZJ469" s="43"/>
      <c r="CZK469" s="43"/>
      <c r="CZL469" s="43"/>
      <c r="CZM469" s="43"/>
      <c r="CZN469" s="43"/>
      <c r="CZO469" s="43"/>
      <c r="CZP469" s="43"/>
      <c r="CZQ469" s="43"/>
      <c r="CZR469" s="43"/>
      <c r="CZS469" s="43"/>
      <c r="CZT469" s="43"/>
      <c r="CZU469" s="43"/>
      <c r="CZV469" s="43"/>
      <c r="CZW469" s="43"/>
      <c r="CZX469" s="43"/>
      <c r="CZY469" s="43"/>
      <c r="CZZ469" s="43"/>
      <c r="DAA469" s="43"/>
      <c r="DAB469" s="43"/>
      <c r="DAC469" s="43"/>
      <c r="DAD469" s="43"/>
      <c r="DAE469" s="43"/>
      <c r="DAF469" s="43"/>
      <c r="DAG469" s="43"/>
      <c r="DAH469" s="43"/>
      <c r="DAI469" s="43"/>
      <c r="DAJ469" s="43"/>
      <c r="DAK469" s="43"/>
      <c r="DAL469" s="43"/>
      <c r="DAM469" s="43"/>
      <c r="DAN469" s="43"/>
      <c r="DAO469" s="43"/>
      <c r="DAP469" s="43"/>
      <c r="DAQ469" s="43"/>
      <c r="DAR469" s="43"/>
      <c r="DAS469" s="43"/>
      <c r="DAT469" s="43"/>
      <c r="DAU469" s="43"/>
      <c r="DAV469" s="43"/>
      <c r="DAW469" s="43"/>
      <c r="DAX469" s="43"/>
      <c r="DAY469" s="43"/>
      <c r="DAZ469" s="43"/>
      <c r="DBA469" s="43"/>
      <c r="DBB469" s="43"/>
      <c r="DBC469" s="43"/>
      <c r="DBD469" s="43"/>
      <c r="DBE469" s="43"/>
      <c r="DBF469" s="43"/>
      <c r="DBG469" s="43"/>
      <c r="DBH469" s="43"/>
      <c r="DBI469" s="43"/>
      <c r="DBJ469" s="43"/>
      <c r="DBK469" s="43"/>
      <c r="DBL469" s="43"/>
      <c r="DBM469" s="43"/>
      <c r="DBN469" s="43"/>
      <c r="DBO469" s="43"/>
      <c r="DBP469" s="43"/>
      <c r="DBQ469" s="43"/>
      <c r="DBR469" s="43"/>
      <c r="DBS469" s="43"/>
      <c r="DBT469" s="43"/>
      <c r="DBU469" s="43"/>
      <c r="DBV469" s="43"/>
      <c r="DBW469" s="43"/>
      <c r="DBX469" s="43"/>
      <c r="DBY469" s="43"/>
      <c r="DBZ469" s="43"/>
      <c r="DCA469" s="43"/>
      <c r="DCB469" s="43"/>
      <c r="DCC469" s="43"/>
      <c r="DCD469" s="43"/>
      <c r="DCE469" s="43"/>
      <c r="DCF469" s="43"/>
      <c r="DCG469" s="43"/>
      <c r="DCH469" s="43"/>
      <c r="DCI469" s="43"/>
      <c r="DCJ469" s="43"/>
      <c r="DCK469" s="43"/>
      <c r="DCL469" s="43"/>
      <c r="DCM469" s="43"/>
      <c r="DCN469" s="43"/>
      <c r="DCO469" s="43"/>
      <c r="DCP469" s="43"/>
      <c r="DCQ469" s="43"/>
      <c r="DCR469" s="43"/>
      <c r="DCS469" s="43"/>
      <c r="DCT469" s="43"/>
      <c r="DCU469" s="43"/>
      <c r="DCV469" s="43"/>
      <c r="DCW469" s="43"/>
      <c r="DCX469" s="43"/>
      <c r="DCY469" s="43"/>
      <c r="DCZ469" s="43"/>
      <c r="DDA469" s="43"/>
      <c r="DDB469" s="43"/>
      <c r="DDC469" s="43"/>
      <c r="DDD469" s="43"/>
      <c r="DDE469" s="43"/>
      <c r="DDF469" s="43"/>
      <c r="DDG469" s="43"/>
      <c r="DDH469" s="43"/>
      <c r="DDI469" s="43"/>
      <c r="DDJ469" s="43"/>
      <c r="DDK469" s="43"/>
      <c r="DDL469" s="43"/>
      <c r="DDM469" s="43"/>
      <c r="DDN469" s="43"/>
      <c r="DDO469" s="43"/>
      <c r="DDP469" s="43"/>
      <c r="DDQ469" s="43"/>
      <c r="DDR469" s="43"/>
      <c r="DDS469" s="43"/>
      <c r="DDT469" s="43"/>
      <c r="DDU469" s="43"/>
      <c r="DDV469" s="43"/>
      <c r="DDW469" s="43"/>
      <c r="DDX469" s="43"/>
      <c r="DDY469" s="43"/>
      <c r="DDZ469" s="43"/>
      <c r="DEA469" s="43"/>
      <c r="DEB469" s="43"/>
      <c r="DEC469" s="43"/>
      <c r="DED469" s="43"/>
      <c r="DEE469" s="43"/>
      <c r="DEF469" s="43"/>
      <c r="DEG469" s="43"/>
      <c r="DEH469" s="43"/>
      <c r="DEI469" s="43"/>
      <c r="DEJ469" s="43"/>
      <c r="DEK469" s="43"/>
      <c r="DEL469" s="43"/>
      <c r="DEM469" s="43"/>
      <c r="DEN469" s="43"/>
      <c r="DEO469" s="43"/>
      <c r="DEP469" s="43"/>
      <c r="DEQ469" s="43"/>
      <c r="DER469" s="43"/>
      <c r="DES469" s="43"/>
      <c r="DET469" s="43"/>
      <c r="DEU469" s="43"/>
      <c r="DEV469" s="43"/>
      <c r="DEW469" s="43"/>
      <c r="DEX469" s="43"/>
      <c r="DEY469" s="43"/>
      <c r="DEZ469" s="43"/>
      <c r="DFA469" s="43"/>
      <c r="DFB469" s="43"/>
      <c r="DFC469" s="43"/>
      <c r="DFD469" s="43"/>
      <c r="DFE469" s="43"/>
      <c r="DFF469" s="43"/>
      <c r="DFG469" s="43"/>
      <c r="DFH469" s="43"/>
      <c r="DFI469" s="43"/>
      <c r="DFJ469" s="43"/>
      <c r="DFK469" s="43"/>
      <c r="DFL469" s="43"/>
      <c r="DFM469" s="43"/>
      <c r="DFN469" s="43"/>
      <c r="DFO469" s="43"/>
      <c r="DFP469" s="43"/>
      <c r="DFQ469" s="43"/>
      <c r="DFR469" s="43"/>
      <c r="DFS469" s="43"/>
      <c r="DFT469" s="43"/>
      <c r="DFU469" s="43"/>
      <c r="DFV469" s="43"/>
      <c r="DFW469" s="43"/>
      <c r="DFX469" s="43"/>
      <c r="DFY469" s="43"/>
      <c r="DFZ469" s="43"/>
      <c r="DGA469" s="43"/>
      <c r="DGB469" s="43"/>
      <c r="DGC469" s="43"/>
      <c r="DGD469" s="43"/>
      <c r="DGE469" s="43"/>
      <c r="DGF469" s="43"/>
      <c r="DGG469" s="43"/>
      <c r="DGH469" s="43"/>
      <c r="DGI469" s="43"/>
      <c r="DGJ469" s="43"/>
      <c r="DGK469" s="43"/>
      <c r="DGL469" s="43"/>
      <c r="DGM469" s="43"/>
      <c r="DGN469" s="43"/>
      <c r="DGO469" s="43"/>
      <c r="DGP469" s="43"/>
      <c r="DGQ469" s="43"/>
      <c r="DGR469" s="43"/>
      <c r="DGS469" s="43"/>
      <c r="DGT469" s="43"/>
      <c r="DGU469" s="43"/>
      <c r="DGV469" s="43"/>
      <c r="DGW469" s="43"/>
      <c r="DGX469" s="43"/>
      <c r="DGY469" s="43"/>
      <c r="DGZ469" s="43"/>
      <c r="DHA469" s="43"/>
      <c r="DHB469" s="43"/>
      <c r="DHC469" s="43"/>
      <c r="DHD469" s="43"/>
      <c r="DHE469" s="43"/>
      <c r="DHF469" s="43"/>
      <c r="DHG469" s="43"/>
      <c r="DHH469" s="43"/>
      <c r="DHI469" s="43"/>
      <c r="DHJ469" s="43"/>
      <c r="DHK469" s="43"/>
      <c r="DHL469" s="43"/>
      <c r="DHM469" s="43"/>
      <c r="DHN469" s="43"/>
      <c r="DHO469" s="43"/>
      <c r="DHP469" s="43"/>
      <c r="DHQ469" s="43"/>
      <c r="DHR469" s="43"/>
      <c r="DHS469" s="43"/>
      <c r="DHT469" s="43"/>
      <c r="DHU469" s="43"/>
      <c r="DHV469" s="43"/>
      <c r="DHW469" s="43"/>
      <c r="DHX469" s="43"/>
      <c r="DHY469" s="43"/>
      <c r="DHZ469" s="43"/>
      <c r="DIA469" s="43"/>
      <c r="DIB469" s="43"/>
      <c r="DIC469" s="43"/>
      <c r="DID469" s="43"/>
      <c r="DIE469" s="43"/>
      <c r="DIF469" s="43"/>
      <c r="DIG469" s="43"/>
      <c r="DIH469" s="43"/>
      <c r="DII469" s="43"/>
      <c r="DIJ469" s="43"/>
      <c r="DIK469" s="43"/>
      <c r="DIL469" s="43"/>
      <c r="DIM469" s="43"/>
      <c r="DIN469" s="43"/>
      <c r="DIO469" s="43"/>
      <c r="DIP469" s="43"/>
      <c r="DIQ469" s="43"/>
      <c r="DIR469" s="43"/>
      <c r="DIS469" s="43"/>
      <c r="DIT469" s="43"/>
      <c r="DIU469" s="43"/>
      <c r="DIV469" s="43"/>
      <c r="DIW469" s="43"/>
      <c r="DIX469" s="43"/>
      <c r="DIY469" s="43"/>
      <c r="DIZ469" s="43"/>
      <c r="DJA469" s="43"/>
      <c r="DJB469" s="43"/>
      <c r="DJC469" s="43"/>
      <c r="DJD469" s="43"/>
      <c r="DJE469" s="43"/>
      <c r="DJF469" s="43"/>
      <c r="DJG469" s="43"/>
      <c r="DJH469" s="43"/>
      <c r="DJI469" s="43"/>
      <c r="DJJ469" s="43"/>
      <c r="DJK469" s="43"/>
      <c r="DJL469" s="43"/>
      <c r="DJM469" s="43"/>
      <c r="DJN469" s="43"/>
      <c r="DJO469" s="43"/>
      <c r="DJP469" s="43"/>
      <c r="DJQ469" s="43"/>
      <c r="DJR469" s="43"/>
      <c r="DJS469" s="43"/>
      <c r="DJT469" s="43"/>
      <c r="DJU469" s="43"/>
      <c r="DJV469" s="43"/>
      <c r="DJW469" s="43"/>
      <c r="DJX469" s="43"/>
      <c r="DJY469" s="43"/>
      <c r="DJZ469" s="43"/>
      <c r="DKA469" s="43"/>
      <c r="DKB469" s="43"/>
      <c r="DKC469" s="43"/>
      <c r="DKD469" s="43"/>
      <c r="DKE469" s="43"/>
      <c r="DKF469" s="43"/>
      <c r="DKG469" s="43"/>
      <c r="DKH469" s="43"/>
      <c r="DKI469" s="43"/>
      <c r="DKJ469" s="43"/>
      <c r="DKK469" s="43"/>
      <c r="DKL469" s="43"/>
      <c r="DKM469" s="43"/>
      <c r="DKN469" s="43"/>
      <c r="DKO469" s="43"/>
      <c r="DKP469" s="43"/>
      <c r="DKQ469" s="43"/>
      <c r="DKR469" s="43"/>
      <c r="DKS469" s="43"/>
      <c r="DKT469" s="43"/>
      <c r="DKU469" s="43"/>
      <c r="DKV469" s="43"/>
      <c r="DKW469" s="43"/>
      <c r="DKX469" s="43"/>
      <c r="DKY469" s="43"/>
      <c r="DKZ469" s="43"/>
      <c r="DLA469" s="43"/>
      <c r="DLB469" s="43"/>
      <c r="DLC469" s="43"/>
      <c r="DLD469" s="43"/>
      <c r="DLE469" s="43"/>
      <c r="DLF469" s="43"/>
      <c r="DLG469" s="43"/>
      <c r="DLH469" s="43"/>
      <c r="DLI469" s="43"/>
      <c r="DLJ469" s="43"/>
      <c r="DLK469" s="43"/>
      <c r="DLL469" s="43"/>
      <c r="DLM469" s="43"/>
      <c r="DLN469" s="43"/>
      <c r="DLO469" s="43"/>
      <c r="DLP469" s="43"/>
      <c r="DLQ469" s="43"/>
      <c r="DLR469" s="43"/>
      <c r="DLS469" s="43"/>
      <c r="DLT469" s="43"/>
      <c r="DLU469" s="43"/>
      <c r="DLV469" s="43"/>
      <c r="DLW469" s="43"/>
      <c r="DLX469" s="43"/>
      <c r="DLY469" s="43"/>
      <c r="DLZ469" s="43"/>
      <c r="DMA469" s="43"/>
      <c r="DMB469" s="43"/>
      <c r="DMC469" s="43"/>
      <c r="DMD469" s="43"/>
      <c r="DME469" s="43"/>
      <c r="DMF469" s="43"/>
      <c r="DMG469" s="43"/>
      <c r="DMH469" s="43"/>
      <c r="DMI469" s="43"/>
      <c r="DMJ469" s="43"/>
      <c r="DMK469" s="43"/>
      <c r="DML469" s="43"/>
      <c r="DMM469" s="43"/>
      <c r="DMN469" s="43"/>
      <c r="DMO469" s="43"/>
      <c r="DMP469" s="43"/>
      <c r="DMQ469" s="43"/>
      <c r="DMR469" s="43"/>
      <c r="DMS469" s="43"/>
      <c r="DMT469" s="43"/>
      <c r="DMU469" s="43"/>
      <c r="DMV469" s="43"/>
      <c r="DMW469" s="43"/>
      <c r="DMX469" s="43"/>
      <c r="DMY469" s="43"/>
      <c r="DMZ469" s="43"/>
      <c r="DNA469" s="43"/>
      <c r="DNB469" s="43"/>
      <c r="DNC469" s="43"/>
      <c r="DND469" s="43"/>
      <c r="DNE469" s="43"/>
      <c r="DNF469" s="43"/>
      <c r="DNG469" s="43"/>
      <c r="DNH469" s="43"/>
      <c r="DNI469" s="43"/>
      <c r="DNJ469" s="43"/>
      <c r="DNK469" s="43"/>
      <c r="DNL469" s="43"/>
      <c r="DNM469" s="43"/>
      <c r="DNN469" s="43"/>
      <c r="DNO469" s="43"/>
      <c r="DNP469" s="43"/>
      <c r="DNQ469" s="43"/>
      <c r="DNR469" s="43"/>
      <c r="DNS469" s="43"/>
      <c r="DNT469" s="43"/>
      <c r="DNU469" s="43"/>
      <c r="DNV469" s="43"/>
      <c r="DNW469" s="43"/>
      <c r="DNX469" s="43"/>
      <c r="DNY469" s="43"/>
      <c r="DNZ469" s="43"/>
      <c r="DOA469" s="43"/>
      <c r="DOB469" s="43"/>
      <c r="DOC469" s="43"/>
      <c r="DOD469" s="43"/>
      <c r="DOE469" s="43"/>
      <c r="DOF469" s="43"/>
      <c r="DOG469" s="43"/>
      <c r="DOH469" s="43"/>
      <c r="DOI469" s="43"/>
      <c r="DOJ469" s="43"/>
      <c r="DOK469" s="43"/>
      <c r="DOL469" s="43"/>
      <c r="DOM469" s="43"/>
      <c r="DON469" s="43"/>
      <c r="DOO469" s="43"/>
      <c r="DOP469" s="43"/>
      <c r="DOQ469" s="43"/>
      <c r="DOR469" s="43"/>
      <c r="DOS469" s="43"/>
      <c r="DOT469" s="43"/>
      <c r="DOU469" s="43"/>
      <c r="DOV469" s="43"/>
      <c r="DOW469" s="43"/>
      <c r="DOX469" s="43"/>
      <c r="DOY469" s="43"/>
      <c r="DOZ469" s="43"/>
      <c r="DPA469" s="43"/>
      <c r="DPB469" s="43"/>
      <c r="DPC469" s="43"/>
      <c r="DPD469" s="43"/>
      <c r="DPE469" s="43"/>
      <c r="DPF469" s="43"/>
      <c r="DPG469" s="43"/>
      <c r="DPH469" s="43"/>
      <c r="DPI469" s="43"/>
      <c r="DPJ469" s="43"/>
      <c r="DPK469" s="43"/>
      <c r="DPL469" s="43"/>
      <c r="DPM469" s="43"/>
      <c r="DPN469" s="43"/>
      <c r="DPO469" s="43"/>
      <c r="DPP469" s="43"/>
      <c r="DPQ469" s="43"/>
      <c r="DPR469" s="43"/>
      <c r="DPS469" s="43"/>
      <c r="DPT469" s="43"/>
      <c r="DPU469" s="43"/>
      <c r="DPV469" s="43"/>
      <c r="DPW469" s="43"/>
      <c r="DPX469" s="43"/>
      <c r="DPY469" s="43"/>
      <c r="DPZ469" s="43"/>
      <c r="DQA469" s="43"/>
      <c r="DQB469" s="43"/>
      <c r="DQC469" s="43"/>
      <c r="DQD469" s="43"/>
      <c r="DQE469" s="43"/>
      <c r="DQF469" s="43"/>
      <c r="DQG469" s="43"/>
      <c r="DQH469" s="43"/>
      <c r="DQI469" s="43"/>
      <c r="DQJ469" s="43"/>
      <c r="DQK469" s="43"/>
      <c r="DQL469" s="43"/>
      <c r="DQM469" s="43"/>
      <c r="DQN469" s="43"/>
      <c r="DQO469" s="43"/>
      <c r="DQP469" s="43"/>
      <c r="DQQ469" s="43"/>
      <c r="DQR469" s="43"/>
      <c r="DQS469" s="43"/>
      <c r="DQT469" s="43"/>
      <c r="DQU469" s="43"/>
      <c r="DQV469" s="43"/>
      <c r="DQW469" s="43"/>
      <c r="DQX469" s="43"/>
      <c r="DQY469" s="43"/>
      <c r="DQZ469" s="43"/>
      <c r="DRA469" s="43"/>
      <c r="DRB469" s="43"/>
      <c r="DRC469" s="43"/>
      <c r="DRD469" s="43"/>
      <c r="DRE469" s="43"/>
      <c r="DRF469" s="43"/>
      <c r="DRG469" s="43"/>
      <c r="DRH469" s="43"/>
      <c r="DRI469" s="43"/>
      <c r="DRJ469" s="43"/>
      <c r="DRK469" s="43"/>
      <c r="DRL469" s="43"/>
      <c r="DRM469" s="43"/>
      <c r="DRN469" s="43"/>
      <c r="DRO469" s="43"/>
      <c r="DRP469" s="43"/>
      <c r="DRQ469" s="43"/>
      <c r="DRR469" s="43"/>
      <c r="DRS469" s="43"/>
      <c r="DRT469" s="43"/>
      <c r="DRU469" s="43"/>
      <c r="DRV469" s="43"/>
      <c r="DRW469" s="43"/>
      <c r="DRX469" s="43"/>
      <c r="DRY469" s="43"/>
      <c r="DRZ469" s="43"/>
      <c r="DSA469" s="43"/>
      <c r="DSB469" s="43"/>
      <c r="DSC469" s="43"/>
      <c r="DSD469" s="43"/>
      <c r="DSE469" s="43"/>
      <c r="DSF469" s="43"/>
      <c r="DSG469" s="43"/>
      <c r="DSH469" s="43"/>
      <c r="DSI469" s="43"/>
      <c r="DSJ469" s="43"/>
      <c r="DSK469" s="43"/>
      <c r="DSL469" s="43"/>
      <c r="DSM469" s="43"/>
      <c r="DSN469" s="43"/>
      <c r="DSO469" s="43"/>
      <c r="DSP469" s="43"/>
      <c r="DSQ469" s="43"/>
      <c r="DSR469" s="43"/>
      <c r="DSS469" s="43"/>
      <c r="DST469" s="43"/>
      <c r="DSU469" s="43"/>
      <c r="DSV469" s="43"/>
      <c r="DSW469" s="43"/>
      <c r="DSX469" s="43"/>
      <c r="DSY469" s="43"/>
      <c r="DSZ469" s="43"/>
      <c r="DTA469" s="43"/>
      <c r="DTB469" s="43"/>
      <c r="DTC469" s="43"/>
      <c r="DTD469" s="43"/>
      <c r="DTE469" s="43"/>
      <c r="DTF469" s="43"/>
      <c r="DTG469" s="43"/>
      <c r="DTH469" s="43"/>
      <c r="DTI469" s="43"/>
      <c r="DTJ469" s="43"/>
      <c r="DTK469" s="43"/>
      <c r="DTL469" s="43"/>
      <c r="DTM469" s="43"/>
      <c r="DTN469" s="43"/>
      <c r="DTO469" s="43"/>
      <c r="DTP469" s="43"/>
      <c r="DTQ469" s="43"/>
      <c r="DTR469" s="43"/>
      <c r="DTS469" s="43"/>
      <c r="DTT469" s="43"/>
      <c r="DTU469" s="43"/>
      <c r="DTV469" s="43"/>
      <c r="DTW469" s="43"/>
      <c r="DTX469" s="43"/>
      <c r="DTY469" s="43"/>
      <c r="DTZ469" s="43"/>
      <c r="DUA469" s="43"/>
      <c r="DUB469" s="43"/>
      <c r="DUC469" s="43"/>
      <c r="DUD469" s="43"/>
      <c r="DUE469" s="43"/>
      <c r="DUF469" s="43"/>
      <c r="DUG469" s="43"/>
      <c r="DUH469" s="43"/>
      <c r="DUI469" s="43"/>
      <c r="DUJ469" s="43"/>
      <c r="DUK469" s="43"/>
      <c r="DUL469" s="43"/>
      <c r="DUM469" s="43"/>
      <c r="DUN469" s="43"/>
      <c r="DUO469" s="43"/>
      <c r="DUP469" s="43"/>
      <c r="DUQ469" s="43"/>
      <c r="DUR469" s="43"/>
      <c r="DUS469" s="43"/>
      <c r="DUT469" s="43"/>
      <c r="DUU469" s="43"/>
      <c r="DUV469" s="43"/>
      <c r="DUW469" s="43"/>
      <c r="DUX469" s="43"/>
      <c r="DUY469" s="43"/>
      <c r="DUZ469" s="43"/>
      <c r="DVA469" s="43"/>
      <c r="DVB469" s="43"/>
      <c r="DVC469" s="43"/>
      <c r="DVD469" s="43"/>
      <c r="DVE469" s="43"/>
      <c r="DVF469" s="43"/>
      <c r="DVG469" s="43"/>
      <c r="DVH469" s="43"/>
      <c r="DVI469" s="43"/>
      <c r="DVJ469" s="43"/>
      <c r="DVK469" s="43"/>
      <c r="DVL469" s="43"/>
      <c r="DVM469" s="43"/>
      <c r="DVN469" s="43"/>
      <c r="DVO469" s="43"/>
      <c r="DVP469" s="43"/>
      <c r="DVQ469" s="43"/>
      <c r="DVR469" s="43"/>
      <c r="DVS469" s="43"/>
      <c r="DVT469" s="43"/>
      <c r="DVU469" s="43"/>
      <c r="DVV469" s="43"/>
      <c r="DVW469" s="43"/>
      <c r="DVX469" s="43"/>
      <c r="DVY469" s="43"/>
      <c r="DVZ469" s="43"/>
      <c r="DWA469" s="43"/>
      <c r="DWB469" s="43"/>
      <c r="DWC469" s="43"/>
      <c r="DWD469" s="43"/>
      <c r="DWE469" s="43"/>
      <c r="DWF469" s="43"/>
      <c r="DWG469" s="43"/>
      <c r="DWH469" s="43"/>
      <c r="DWI469" s="43"/>
      <c r="DWJ469" s="43"/>
      <c r="DWK469" s="43"/>
      <c r="DWL469" s="43"/>
      <c r="DWM469" s="43"/>
      <c r="DWN469" s="43"/>
      <c r="DWO469" s="43"/>
      <c r="DWP469" s="43"/>
      <c r="DWQ469" s="43"/>
      <c r="DWR469" s="43"/>
      <c r="DWS469" s="43"/>
      <c r="DWT469" s="43"/>
      <c r="DWU469" s="43"/>
      <c r="DWV469" s="43"/>
      <c r="DWW469" s="43"/>
      <c r="DWX469" s="43"/>
      <c r="DWY469" s="43"/>
      <c r="DWZ469" s="43"/>
      <c r="DXA469" s="43"/>
      <c r="DXB469" s="43"/>
      <c r="DXC469" s="43"/>
      <c r="DXD469" s="43"/>
      <c r="DXE469" s="43"/>
      <c r="DXF469" s="43"/>
      <c r="DXG469" s="43"/>
      <c r="DXH469" s="43"/>
      <c r="DXI469" s="43"/>
      <c r="DXJ469" s="43"/>
      <c r="DXK469" s="43"/>
      <c r="DXL469" s="43"/>
      <c r="DXM469" s="43"/>
      <c r="DXN469" s="43"/>
      <c r="DXO469" s="43"/>
      <c r="DXP469" s="43"/>
      <c r="DXQ469" s="43"/>
      <c r="DXR469" s="43"/>
      <c r="DXS469" s="43"/>
      <c r="DXT469" s="43"/>
      <c r="DXU469" s="43"/>
      <c r="DXV469" s="43"/>
      <c r="DXW469" s="43"/>
      <c r="DXX469" s="43"/>
      <c r="DXY469" s="43"/>
      <c r="DXZ469" s="43"/>
      <c r="DYA469" s="43"/>
      <c r="DYB469" s="43"/>
      <c r="DYC469" s="43"/>
      <c r="DYD469" s="43"/>
      <c r="DYE469" s="43"/>
      <c r="DYF469" s="43"/>
      <c r="DYG469" s="43"/>
      <c r="DYH469" s="43"/>
      <c r="DYI469" s="43"/>
      <c r="DYJ469" s="43"/>
      <c r="DYK469" s="43"/>
      <c r="DYL469" s="43"/>
      <c r="DYM469" s="43"/>
      <c r="DYN469" s="43"/>
      <c r="DYO469" s="43"/>
      <c r="DYP469" s="43"/>
      <c r="DYQ469" s="43"/>
      <c r="DYR469" s="43"/>
      <c r="DYS469" s="43"/>
      <c r="DYT469" s="43"/>
      <c r="DYU469" s="43"/>
      <c r="DYV469" s="43"/>
      <c r="DYW469" s="43"/>
      <c r="DYX469" s="43"/>
      <c r="DYY469" s="43"/>
      <c r="DYZ469" s="43"/>
      <c r="DZA469" s="43"/>
      <c r="DZB469" s="43"/>
      <c r="DZC469" s="43"/>
      <c r="DZD469" s="43"/>
      <c r="DZE469" s="43"/>
      <c r="DZF469" s="43"/>
      <c r="DZG469" s="43"/>
      <c r="DZH469" s="43"/>
      <c r="DZI469" s="43"/>
      <c r="DZJ469" s="43"/>
      <c r="DZK469" s="43"/>
      <c r="DZL469" s="43"/>
      <c r="DZM469" s="43"/>
      <c r="DZN469" s="43"/>
      <c r="DZO469" s="43"/>
      <c r="DZP469" s="43"/>
      <c r="DZQ469" s="43"/>
      <c r="DZR469" s="43"/>
      <c r="DZS469" s="43"/>
      <c r="DZT469" s="43"/>
      <c r="DZU469" s="43"/>
      <c r="DZV469" s="43"/>
      <c r="DZW469" s="43"/>
      <c r="DZX469" s="43"/>
      <c r="DZY469" s="43"/>
      <c r="DZZ469" s="43"/>
      <c r="EAA469" s="43"/>
      <c r="EAB469" s="43"/>
      <c r="EAC469" s="43"/>
      <c r="EAD469" s="43"/>
      <c r="EAE469" s="43"/>
      <c r="EAF469" s="43"/>
      <c r="EAG469" s="43"/>
      <c r="EAH469" s="43"/>
      <c r="EAI469" s="43"/>
      <c r="EAJ469" s="43"/>
      <c r="EAK469" s="43"/>
      <c r="EAL469" s="43"/>
      <c r="EAM469" s="43"/>
      <c r="EAN469" s="43"/>
      <c r="EAO469" s="43"/>
      <c r="EAP469" s="43"/>
      <c r="EAQ469" s="43"/>
      <c r="EAR469" s="43"/>
      <c r="EAS469" s="43"/>
      <c r="EAT469" s="43"/>
      <c r="EAU469" s="43"/>
      <c r="EAV469" s="43"/>
      <c r="EAW469" s="43"/>
      <c r="EAX469" s="43"/>
      <c r="EAY469" s="43"/>
      <c r="EAZ469" s="43"/>
      <c r="EBA469" s="43"/>
      <c r="EBB469" s="43"/>
      <c r="EBC469" s="43"/>
      <c r="EBD469" s="43"/>
      <c r="EBE469" s="43"/>
      <c r="EBF469" s="43"/>
      <c r="EBG469" s="43"/>
      <c r="EBH469" s="43"/>
      <c r="EBI469" s="43"/>
      <c r="EBJ469" s="43"/>
      <c r="EBK469" s="43"/>
      <c r="EBL469" s="43"/>
      <c r="EBM469" s="43"/>
      <c r="EBN469" s="43"/>
      <c r="EBO469" s="43"/>
      <c r="EBP469" s="43"/>
      <c r="EBQ469" s="43"/>
      <c r="EBR469" s="43"/>
      <c r="EBS469" s="43"/>
      <c r="EBT469" s="43"/>
      <c r="EBU469" s="43"/>
      <c r="EBV469" s="43"/>
      <c r="EBW469" s="43"/>
      <c r="EBX469" s="43"/>
      <c r="EBY469" s="43"/>
      <c r="EBZ469" s="43"/>
      <c r="ECA469" s="43"/>
      <c r="ECB469" s="43"/>
      <c r="ECC469" s="43"/>
      <c r="ECD469" s="43"/>
      <c r="ECE469" s="43"/>
      <c r="ECF469" s="43"/>
      <c r="ECG469" s="43"/>
      <c r="ECH469" s="43"/>
      <c r="ECI469" s="43"/>
      <c r="ECJ469" s="43"/>
      <c r="ECK469" s="43"/>
      <c r="ECL469" s="43"/>
      <c r="ECM469" s="43"/>
      <c r="ECN469" s="43"/>
      <c r="ECO469" s="43"/>
      <c r="ECP469" s="43"/>
      <c r="ECQ469" s="43"/>
      <c r="ECR469" s="43"/>
      <c r="ECS469" s="43"/>
      <c r="ECT469" s="43"/>
      <c r="ECU469" s="43"/>
      <c r="ECV469" s="43"/>
      <c r="ECW469" s="43"/>
      <c r="ECX469" s="43"/>
      <c r="ECY469" s="43"/>
      <c r="ECZ469" s="43"/>
      <c r="EDA469" s="43"/>
      <c r="EDB469" s="43"/>
      <c r="EDC469" s="43"/>
      <c r="EDD469" s="43"/>
      <c r="EDE469" s="43"/>
      <c r="EDF469" s="43"/>
      <c r="EDG469" s="43"/>
      <c r="EDH469" s="43"/>
      <c r="EDI469" s="43"/>
      <c r="EDJ469" s="43"/>
      <c r="EDK469" s="43"/>
      <c r="EDL469" s="43"/>
      <c r="EDM469" s="43"/>
      <c r="EDN469" s="43"/>
      <c r="EDO469" s="43"/>
      <c r="EDP469" s="43"/>
      <c r="EDQ469" s="43"/>
      <c r="EDR469" s="43"/>
      <c r="EDS469" s="43"/>
      <c r="EDT469" s="43"/>
      <c r="EDU469" s="43"/>
      <c r="EDV469" s="43"/>
      <c r="EDW469" s="43"/>
      <c r="EDX469" s="43"/>
      <c r="EDY469" s="43"/>
      <c r="EDZ469" s="43"/>
      <c r="EEA469" s="43"/>
      <c r="EEB469" s="43"/>
      <c r="EEC469" s="43"/>
      <c r="EED469" s="43"/>
      <c r="EEE469" s="43"/>
      <c r="EEF469" s="43"/>
      <c r="EEG469" s="43"/>
      <c r="EEH469" s="43"/>
      <c r="EEI469" s="43"/>
      <c r="EEJ469" s="43"/>
      <c r="EEK469" s="43"/>
      <c r="EEL469" s="43"/>
      <c r="EEM469" s="43"/>
      <c r="EEN469" s="43"/>
      <c r="EEO469" s="43"/>
      <c r="EEP469" s="43"/>
      <c r="EEQ469" s="43"/>
      <c r="EER469" s="43"/>
      <c r="EES469" s="43"/>
      <c r="EET469" s="43"/>
      <c r="EEU469" s="43"/>
      <c r="EEV469" s="43"/>
      <c r="EEW469" s="43"/>
      <c r="EEX469" s="43"/>
      <c r="EEY469" s="43"/>
      <c r="EEZ469" s="43"/>
      <c r="EFA469" s="43"/>
      <c r="EFB469" s="43"/>
      <c r="EFC469" s="43"/>
      <c r="EFD469" s="43"/>
      <c r="EFE469" s="43"/>
      <c r="EFF469" s="43"/>
      <c r="EFG469" s="43"/>
      <c r="EFH469" s="43"/>
      <c r="EFI469" s="43"/>
      <c r="EFJ469" s="43"/>
      <c r="EFK469" s="43"/>
      <c r="EFL469" s="43"/>
      <c r="EFM469" s="43"/>
      <c r="EFN469" s="43"/>
      <c r="EFO469" s="43"/>
      <c r="EFP469" s="43"/>
      <c r="EFQ469" s="43"/>
      <c r="EFR469" s="43"/>
      <c r="EFS469" s="43"/>
      <c r="EFT469" s="43"/>
      <c r="EFU469" s="43"/>
      <c r="EFV469" s="43"/>
      <c r="EFW469" s="43"/>
      <c r="EFX469" s="43"/>
      <c r="EFY469" s="43"/>
      <c r="EFZ469" s="43"/>
      <c r="EGA469" s="43"/>
      <c r="EGB469" s="43"/>
      <c r="EGC469" s="43"/>
      <c r="EGD469" s="43"/>
      <c r="EGE469" s="43"/>
      <c r="EGF469" s="43"/>
      <c r="EGG469" s="43"/>
      <c r="EGH469" s="43"/>
      <c r="EGI469" s="43"/>
      <c r="EGJ469" s="43"/>
      <c r="EGK469" s="43"/>
      <c r="EGL469" s="43"/>
      <c r="EGM469" s="43"/>
      <c r="EGN469" s="43"/>
      <c r="EGO469" s="43"/>
      <c r="EGP469" s="43"/>
      <c r="EGQ469" s="43"/>
      <c r="EGR469" s="43"/>
      <c r="EGS469" s="43"/>
      <c r="EGT469" s="43"/>
      <c r="EGU469" s="43"/>
      <c r="EGV469" s="43"/>
      <c r="EGW469" s="43"/>
      <c r="EGX469" s="43"/>
      <c r="EGY469" s="43"/>
      <c r="EGZ469" s="43"/>
      <c r="EHA469" s="43"/>
      <c r="EHB469" s="43"/>
      <c r="EHC469" s="43"/>
      <c r="EHD469" s="43"/>
      <c r="EHE469" s="43"/>
      <c r="EHF469" s="43"/>
      <c r="EHG469" s="43"/>
      <c r="EHH469" s="43"/>
      <c r="EHI469" s="43"/>
      <c r="EHJ469" s="43"/>
      <c r="EHK469" s="43"/>
      <c r="EHL469" s="43"/>
      <c r="EHM469" s="43"/>
      <c r="EHN469" s="43"/>
      <c r="EHO469" s="43"/>
      <c r="EHP469" s="43"/>
      <c r="EHQ469" s="43"/>
      <c r="EHR469" s="43"/>
      <c r="EHS469" s="43"/>
      <c r="EHT469" s="43"/>
      <c r="EHU469" s="43"/>
      <c r="EHV469" s="43"/>
      <c r="EHW469" s="43"/>
      <c r="EHX469" s="43"/>
      <c r="EHY469" s="43"/>
      <c r="EHZ469" s="43"/>
      <c r="EIA469" s="43"/>
      <c r="EIB469" s="43"/>
      <c r="EIC469" s="43"/>
      <c r="EID469" s="43"/>
      <c r="EIE469" s="43"/>
      <c r="EIF469" s="43"/>
      <c r="EIG469" s="43"/>
      <c r="EIH469" s="43"/>
      <c r="EII469" s="43"/>
      <c r="EIJ469" s="43"/>
      <c r="EIK469" s="43"/>
      <c r="EIL469" s="43"/>
      <c r="EIM469" s="43"/>
      <c r="EIN469" s="43"/>
      <c r="EIO469" s="43"/>
      <c r="EIP469" s="43"/>
      <c r="EIQ469" s="43"/>
      <c r="EIR469" s="43"/>
      <c r="EIS469" s="43"/>
      <c r="EIT469" s="43"/>
      <c r="EIU469" s="43"/>
      <c r="EIV469" s="43"/>
      <c r="EIW469" s="43"/>
      <c r="EIX469" s="43"/>
      <c r="EIY469" s="43"/>
      <c r="EIZ469" s="43"/>
      <c r="EJA469" s="43"/>
      <c r="EJB469" s="43"/>
      <c r="EJC469" s="43"/>
      <c r="EJD469" s="43"/>
      <c r="EJE469" s="43"/>
      <c r="EJF469" s="43"/>
      <c r="EJG469" s="43"/>
      <c r="EJH469" s="43"/>
      <c r="EJI469" s="43"/>
      <c r="EJJ469" s="43"/>
      <c r="EJK469" s="43"/>
      <c r="EJL469" s="43"/>
      <c r="EJM469" s="43"/>
      <c r="EJN469" s="43"/>
      <c r="EJO469" s="43"/>
      <c r="EJP469" s="43"/>
      <c r="EJQ469" s="43"/>
      <c r="EJR469" s="43"/>
      <c r="EJS469" s="43"/>
      <c r="EJT469" s="43"/>
      <c r="EJU469" s="43"/>
      <c r="EJV469" s="43"/>
      <c r="EJW469" s="43"/>
      <c r="EJX469" s="43"/>
      <c r="EJY469" s="43"/>
      <c r="EJZ469" s="43"/>
      <c r="EKA469" s="43"/>
      <c r="EKB469" s="43"/>
      <c r="EKC469" s="43"/>
      <c r="EKD469" s="43"/>
      <c r="EKE469" s="43"/>
      <c r="EKF469" s="43"/>
      <c r="EKG469" s="43"/>
      <c r="EKH469" s="43"/>
      <c r="EKI469" s="43"/>
      <c r="EKJ469" s="43"/>
      <c r="EKK469" s="43"/>
      <c r="EKL469" s="43"/>
      <c r="EKM469" s="43"/>
      <c r="EKN469" s="43"/>
      <c r="EKO469" s="43"/>
      <c r="EKP469" s="43"/>
      <c r="EKQ469" s="43"/>
      <c r="EKR469" s="43"/>
      <c r="EKS469" s="43"/>
      <c r="EKT469" s="43"/>
      <c r="EKU469" s="43"/>
      <c r="EKV469" s="43"/>
      <c r="EKW469" s="43"/>
      <c r="EKX469" s="43"/>
      <c r="EKY469" s="43"/>
      <c r="EKZ469" s="43"/>
      <c r="ELA469" s="43"/>
      <c r="ELB469" s="43"/>
      <c r="ELC469" s="43"/>
      <c r="ELD469" s="43"/>
      <c r="ELE469" s="43"/>
      <c r="ELF469" s="43"/>
      <c r="ELG469" s="43"/>
      <c r="ELH469" s="43"/>
      <c r="ELI469" s="43"/>
      <c r="ELJ469" s="43"/>
      <c r="ELK469" s="43"/>
      <c r="ELL469" s="43"/>
      <c r="ELM469" s="43"/>
      <c r="ELN469" s="43"/>
      <c r="ELO469" s="43"/>
      <c r="ELP469" s="43"/>
      <c r="ELQ469" s="43"/>
      <c r="ELR469" s="43"/>
      <c r="ELS469" s="43"/>
      <c r="ELT469" s="43"/>
      <c r="ELU469" s="43"/>
      <c r="ELV469" s="43"/>
      <c r="ELW469" s="43"/>
      <c r="ELX469" s="43"/>
      <c r="ELY469" s="43"/>
      <c r="ELZ469" s="43"/>
      <c r="EMA469" s="43"/>
      <c r="EMB469" s="43"/>
      <c r="EMC469" s="43"/>
      <c r="EMD469" s="43"/>
      <c r="EME469" s="43"/>
      <c r="EMF469" s="43"/>
      <c r="EMG469" s="43"/>
      <c r="EMH469" s="43"/>
      <c r="EMI469" s="43"/>
      <c r="EMJ469" s="43"/>
      <c r="EMK469" s="43"/>
      <c r="EML469" s="43"/>
      <c r="EMM469" s="43"/>
      <c r="EMN469" s="43"/>
      <c r="EMO469" s="43"/>
      <c r="EMP469" s="43"/>
      <c r="EMQ469" s="43"/>
      <c r="EMR469" s="43"/>
      <c r="EMS469" s="43"/>
      <c r="EMT469" s="43"/>
      <c r="EMU469" s="43"/>
      <c r="EMV469" s="43"/>
      <c r="EMW469" s="43"/>
      <c r="EMX469" s="43"/>
      <c r="EMY469" s="43"/>
      <c r="EMZ469" s="43"/>
      <c r="ENA469" s="43"/>
      <c r="ENB469" s="43"/>
      <c r="ENC469" s="43"/>
      <c r="END469" s="43"/>
      <c r="ENE469" s="43"/>
      <c r="ENF469" s="43"/>
      <c r="ENG469" s="43"/>
      <c r="ENH469" s="43"/>
      <c r="ENI469" s="43"/>
      <c r="ENJ469" s="43"/>
      <c r="ENK469" s="43"/>
      <c r="ENL469" s="43"/>
      <c r="ENM469" s="43"/>
      <c r="ENN469" s="43"/>
      <c r="ENO469" s="43"/>
      <c r="ENP469" s="43"/>
      <c r="ENQ469" s="43"/>
      <c r="ENR469" s="43"/>
      <c r="ENS469" s="43"/>
      <c r="ENT469" s="43"/>
      <c r="ENU469" s="43"/>
      <c r="ENV469" s="43"/>
      <c r="ENW469" s="43"/>
      <c r="ENX469" s="43"/>
      <c r="ENY469" s="43"/>
      <c r="ENZ469" s="43"/>
      <c r="EOA469" s="43"/>
      <c r="EOB469" s="43"/>
      <c r="EOC469" s="43"/>
      <c r="EOD469" s="43"/>
      <c r="EOE469" s="43"/>
      <c r="EOF469" s="43"/>
      <c r="EOG469" s="43"/>
      <c r="EOH469" s="43"/>
      <c r="EOI469" s="43"/>
      <c r="EOJ469" s="43"/>
      <c r="EOK469" s="43"/>
      <c r="EOL469" s="43"/>
      <c r="EOM469" s="43"/>
      <c r="EON469" s="43"/>
      <c r="EOO469" s="43"/>
      <c r="EOP469" s="43"/>
      <c r="EOQ469" s="43"/>
      <c r="EOR469" s="43"/>
      <c r="EOS469" s="43"/>
      <c r="EOT469" s="43"/>
      <c r="EOU469" s="43"/>
      <c r="EOV469" s="43"/>
      <c r="EOW469" s="43"/>
      <c r="EOX469" s="43"/>
      <c r="EOY469" s="43"/>
      <c r="EOZ469" s="43"/>
      <c r="EPA469" s="43"/>
      <c r="EPB469" s="43"/>
      <c r="EPC469" s="43"/>
      <c r="EPD469" s="43"/>
      <c r="EPE469" s="43"/>
      <c r="EPF469" s="43"/>
      <c r="EPG469" s="43"/>
      <c r="EPH469" s="43"/>
      <c r="EPI469" s="43"/>
      <c r="EPJ469" s="43"/>
      <c r="EPK469" s="43"/>
      <c r="EPL469" s="43"/>
      <c r="EPM469" s="43"/>
      <c r="EPN469" s="43"/>
      <c r="EPO469" s="43"/>
      <c r="EPP469" s="43"/>
      <c r="EPQ469" s="43"/>
      <c r="EPR469" s="43"/>
      <c r="EPS469" s="43"/>
      <c r="EPT469" s="43"/>
      <c r="EPU469" s="43"/>
      <c r="EPV469" s="43"/>
      <c r="EPW469" s="43"/>
      <c r="EPX469" s="43"/>
      <c r="EPY469" s="43"/>
      <c r="EPZ469" s="43"/>
      <c r="EQA469" s="43"/>
      <c r="EQB469" s="43"/>
      <c r="EQC469" s="43"/>
      <c r="EQD469" s="43"/>
      <c r="EQE469" s="43"/>
      <c r="EQF469" s="43"/>
      <c r="EQG469" s="43"/>
      <c r="EQH469" s="43"/>
      <c r="EQI469" s="43"/>
      <c r="EQJ469" s="43"/>
      <c r="EQK469" s="43"/>
      <c r="EQL469" s="43"/>
      <c r="EQM469" s="43"/>
      <c r="EQN469" s="43"/>
      <c r="EQO469" s="43"/>
      <c r="EQP469" s="43"/>
      <c r="EQQ469" s="43"/>
      <c r="EQR469" s="43"/>
      <c r="EQS469" s="43"/>
      <c r="EQT469" s="43"/>
      <c r="EQU469" s="43"/>
      <c r="EQV469" s="43"/>
      <c r="EQW469" s="43"/>
      <c r="EQX469" s="43"/>
      <c r="EQY469" s="43"/>
      <c r="EQZ469" s="43"/>
      <c r="ERA469" s="43"/>
      <c r="ERB469" s="43"/>
      <c r="ERC469" s="43"/>
      <c r="ERD469" s="43"/>
      <c r="ERE469" s="43"/>
      <c r="ERF469" s="43"/>
      <c r="ERG469" s="43"/>
      <c r="ERH469" s="43"/>
      <c r="ERI469" s="43"/>
      <c r="ERJ469" s="43"/>
      <c r="ERK469" s="43"/>
      <c r="ERL469" s="43"/>
      <c r="ERM469" s="43"/>
      <c r="ERN469" s="43"/>
      <c r="ERO469" s="43"/>
      <c r="ERP469" s="43"/>
      <c r="ERQ469" s="43"/>
      <c r="ERR469" s="43"/>
      <c r="ERS469" s="43"/>
      <c r="ERT469" s="43"/>
      <c r="ERU469" s="43"/>
      <c r="ERV469" s="43"/>
      <c r="ERW469" s="43"/>
      <c r="ERX469" s="43"/>
      <c r="ERY469" s="43"/>
      <c r="ERZ469" s="43"/>
      <c r="ESA469" s="43"/>
      <c r="ESB469" s="43"/>
      <c r="ESC469" s="43"/>
      <c r="ESD469" s="43"/>
      <c r="ESE469" s="43"/>
      <c r="ESF469" s="43"/>
      <c r="ESG469" s="43"/>
      <c r="ESH469" s="43"/>
      <c r="ESI469" s="43"/>
      <c r="ESJ469" s="43"/>
      <c r="ESK469" s="43"/>
      <c r="ESL469" s="43"/>
      <c r="ESM469" s="43"/>
      <c r="ESN469" s="43"/>
      <c r="ESO469" s="43"/>
      <c r="ESP469" s="43"/>
      <c r="ESQ469" s="43"/>
      <c r="ESR469" s="43"/>
      <c r="ESS469" s="43"/>
      <c r="EST469" s="43"/>
      <c r="ESU469" s="43"/>
      <c r="ESV469" s="43"/>
      <c r="ESW469" s="43"/>
      <c r="ESX469" s="43"/>
      <c r="ESY469" s="43"/>
      <c r="ESZ469" s="43"/>
      <c r="ETA469" s="43"/>
      <c r="ETB469" s="43"/>
      <c r="ETC469" s="43"/>
      <c r="ETD469" s="43"/>
      <c r="ETE469" s="43"/>
      <c r="ETF469" s="43"/>
      <c r="ETG469" s="43"/>
      <c r="ETH469" s="43"/>
      <c r="ETI469" s="43"/>
      <c r="ETJ469" s="43"/>
      <c r="ETK469" s="43"/>
      <c r="ETL469" s="43"/>
      <c r="ETM469" s="43"/>
      <c r="ETN469" s="43"/>
      <c r="ETO469" s="43"/>
      <c r="ETP469" s="43"/>
      <c r="ETQ469" s="43"/>
      <c r="ETR469" s="43"/>
      <c r="ETS469" s="43"/>
      <c r="ETT469" s="43"/>
      <c r="ETU469" s="43"/>
      <c r="ETV469" s="43"/>
      <c r="ETW469" s="43"/>
      <c r="ETX469" s="43"/>
      <c r="ETY469" s="43"/>
      <c r="ETZ469" s="43"/>
      <c r="EUA469" s="43"/>
      <c r="EUB469" s="43"/>
      <c r="EUC469" s="43"/>
      <c r="EUD469" s="43"/>
      <c r="EUE469" s="43"/>
      <c r="EUF469" s="43"/>
      <c r="EUG469" s="43"/>
      <c r="EUH469" s="43"/>
      <c r="EUI469" s="43"/>
      <c r="EUJ469" s="43"/>
      <c r="EUK469" s="43"/>
      <c r="EUL469" s="43"/>
      <c r="EUM469" s="43"/>
      <c r="EUN469" s="43"/>
      <c r="EUO469" s="43"/>
      <c r="EUP469" s="43"/>
      <c r="EUQ469" s="43"/>
      <c r="EUR469" s="43"/>
      <c r="EUS469" s="43"/>
      <c r="EUT469" s="43"/>
      <c r="EUU469" s="43"/>
      <c r="EUV469" s="43"/>
      <c r="EUW469" s="43"/>
      <c r="EUX469" s="43"/>
      <c r="EUY469" s="43"/>
      <c r="EUZ469" s="43"/>
      <c r="EVA469" s="43"/>
      <c r="EVB469" s="43"/>
      <c r="EVC469" s="43"/>
      <c r="EVD469" s="43"/>
      <c r="EVE469" s="43"/>
      <c r="EVF469" s="43"/>
      <c r="EVG469" s="43"/>
      <c r="EVH469" s="43"/>
      <c r="EVI469" s="43"/>
      <c r="EVJ469" s="43"/>
      <c r="EVK469" s="43"/>
      <c r="EVL469" s="43"/>
      <c r="EVM469" s="43"/>
      <c r="EVN469" s="43"/>
      <c r="EVO469" s="43"/>
      <c r="EVP469" s="43"/>
      <c r="EVQ469" s="43"/>
      <c r="EVR469" s="43"/>
      <c r="EVS469" s="43"/>
      <c r="EVT469" s="43"/>
      <c r="EVU469" s="43"/>
      <c r="EVV469" s="43"/>
      <c r="EVW469" s="43"/>
      <c r="EVX469" s="43"/>
      <c r="EVY469" s="43"/>
      <c r="EVZ469" s="43"/>
      <c r="EWA469" s="43"/>
      <c r="EWB469" s="43"/>
      <c r="EWC469" s="43"/>
      <c r="EWD469" s="43"/>
      <c r="EWE469" s="43"/>
      <c r="EWF469" s="43"/>
      <c r="EWG469" s="43"/>
      <c r="EWH469" s="43"/>
      <c r="EWI469" s="43"/>
      <c r="EWJ469" s="43"/>
      <c r="EWK469" s="43"/>
      <c r="EWL469" s="43"/>
      <c r="EWM469" s="43"/>
      <c r="EWN469" s="43"/>
      <c r="EWO469" s="43"/>
      <c r="EWP469" s="43"/>
      <c r="EWQ469" s="43"/>
      <c r="EWR469" s="43"/>
      <c r="EWS469" s="43"/>
      <c r="EWT469" s="43"/>
      <c r="EWU469" s="43"/>
      <c r="EWV469" s="43"/>
      <c r="EWW469" s="43"/>
      <c r="EWX469" s="43"/>
      <c r="EWY469" s="43"/>
      <c r="EWZ469" s="43"/>
      <c r="EXA469" s="43"/>
      <c r="EXB469" s="43"/>
      <c r="EXC469" s="43"/>
      <c r="EXD469" s="43"/>
      <c r="EXE469" s="43"/>
      <c r="EXF469" s="43"/>
      <c r="EXG469" s="43"/>
      <c r="EXH469" s="43"/>
      <c r="EXI469" s="43"/>
      <c r="EXJ469" s="43"/>
      <c r="EXK469" s="43"/>
      <c r="EXL469" s="43"/>
      <c r="EXM469" s="43"/>
      <c r="EXN469" s="43"/>
      <c r="EXO469" s="43"/>
      <c r="EXP469" s="43"/>
      <c r="EXQ469" s="43"/>
      <c r="EXR469" s="43"/>
      <c r="EXS469" s="43"/>
      <c r="EXT469" s="43"/>
      <c r="EXU469" s="43"/>
      <c r="EXV469" s="43"/>
      <c r="EXW469" s="43"/>
      <c r="EXX469" s="43"/>
      <c r="EXY469" s="43"/>
      <c r="EXZ469" s="43"/>
      <c r="EYA469" s="43"/>
      <c r="EYB469" s="43"/>
      <c r="EYC469" s="43"/>
      <c r="EYD469" s="43"/>
      <c r="EYE469" s="43"/>
      <c r="EYF469" s="43"/>
      <c r="EYG469" s="43"/>
      <c r="EYH469" s="43"/>
      <c r="EYI469" s="43"/>
      <c r="EYJ469" s="43"/>
      <c r="EYK469" s="43"/>
      <c r="EYL469" s="43"/>
      <c r="EYM469" s="43"/>
      <c r="EYN469" s="43"/>
      <c r="EYO469" s="43"/>
      <c r="EYP469" s="43"/>
      <c r="EYQ469" s="43"/>
      <c r="EYR469" s="43"/>
      <c r="EYS469" s="43"/>
      <c r="EYT469" s="43"/>
      <c r="EYU469" s="43"/>
      <c r="EYV469" s="43"/>
      <c r="EYW469" s="43"/>
      <c r="EYX469" s="43"/>
      <c r="EYY469" s="43"/>
      <c r="EYZ469" s="43"/>
      <c r="EZA469" s="43"/>
      <c r="EZB469" s="43"/>
      <c r="EZC469" s="43"/>
      <c r="EZD469" s="43"/>
      <c r="EZE469" s="43"/>
      <c r="EZF469" s="43"/>
      <c r="EZG469" s="43"/>
      <c r="EZH469" s="43"/>
      <c r="EZI469" s="43"/>
      <c r="EZJ469" s="43"/>
      <c r="EZK469" s="43"/>
      <c r="EZL469" s="43"/>
      <c r="EZM469" s="43"/>
      <c r="EZN469" s="43"/>
      <c r="EZO469" s="43"/>
      <c r="EZP469" s="43"/>
      <c r="EZQ469" s="43"/>
      <c r="EZR469" s="43"/>
      <c r="EZS469" s="43"/>
      <c r="EZT469" s="43"/>
      <c r="EZU469" s="43"/>
      <c r="EZV469" s="43"/>
      <c r="EZW469" s="43"/>
      <c r="EZX469" s="43"/>
      <c r="EZY469" s="43"/>
      <c r="EZZ469" s="43"/>
      <c r="FAA469" s="43"/>
      <c r="FAB469" s="43"/>
      <c r="FAC469" s="43"/>
      <c r="FAD469" s="43"/>
      <c r="FAE469" s="43"/>
      <c r="FAF469" s="43"/>
      <c r="FAG469" s="43"/>
      <c r="FAH469" s="43"/>
      <c r="FAI469" s="43"/>
      <c r="FAJ469" s="43"/>
      <c r="FAK469" s="43"/>
      <c r="FAL469" s="43"/>
      <c r="FAM469" s="43"/>
      <c r="FAN469" s="43"/>
      <c r="FAO469" s="43"/>
      <c r="FAP469" s="43"/>
      <c r="FAQ469" s="43"/>
      <c r="FAR469" s="43"/>
      <c r="FAS469" s="43"/>
      <c r="FAT469" s="43"/>
      <c r="FAU469" s="43"/>
      <c r="FAV469" s="43"/>
      <c r="FAW469" s="43"/>
      <c r="FAX469" s="43"/>
      <c r="FAY469" s="43"/>
      <c r="FAZ469" s="43"/>
      <c r="FBA469" s="43"/>
      <c r="FBB469" s="43"/>
      <c r="FBC469" s="43"/>
      <c r="FBD469" s="43"/>
      <c r="FBE469" s="43"/>
      <c r="FBF469" s="43"/>
      <c r="FBG469" s="43"/>
      <c r="FBH469" s="43"/>
      <c r="FBI469" s="43"/>
      <c r="FBJ469" s="43"/>
      <c r="FBK469" s="43"/>
      <c r="FBL469" s="43"/>
      <c r="FBM469" s="43"/>
      <c r="FBN469" s="43"/>
      <c r="FBO469" s="43"/>
      <c r="FBP469" s="43"/>
      <c r="FBQ469" s="43"/>
      <c r="FBR469" s="43"/>
      <c r="FBS469" s="43"/>
      <c r="FBT469" s="43"/>
      <c r="FBU469" s="43"/>
      <c r="FBV469" s="43"/>
      <c r="FBW469" s="43"/>
      <c r="FBX469" s="43"/>
      <c r="FBY469" s="43"/>
      <c r="FBZ469" s="43"/>
      <c r="FCA469" s="43"/>
      <c r="FCB469" s="43"/>
      <c r="FCC469" s="43"/>
      <c r="FCD469" s="43"/>
      <c r="FCE469" s="43"/>
      <c r="FCF469" s="43"/>
      <c r="FCG469" s="43"/>
      <c r="FCH469" s="43"/>
      <c r="FCI469" s="43"/>
      <c r="FCJ469" s="43"/>
      <c r="FCK469" s="43"/>
      <c r="FCL469" s="43"/>
      <c r="FCM469" s="43"/>
      <c r="FCN469" s="43"/>
      <c r="FCO469" s="43"/>
      <c r="FCP469" s="43"/>
      <c r="FCQ469" s="43"/>
      <c r="FCR469" s="43"/>
      <c r="FCS469" s="43"/>
      <c r="FCT469" s="43"/>
      <c r="FCU469" s="43"/>
      <c r="FCV469" s="43"/>
      <c r="FCW469" s="43"/>
      <c r="FCX469" s="43"/>
      <c r="FCY469" s="43"/>
      <c r="FCZ469" s="43"/>
      <c r="FDA469" s="43"/>
      <c r="FDB469" s="43"/>
      <c r="FDC469" s="43"/>
      <c r="FDD469" s="43"/>
      <c r="FDE469" s="43"/>
      <c r="FDF469" s="43"/>
      <c r="FDG469" s="43"/>
      <c r="FDH469" s="43"/>
      <c r="FDI469" s="43"/>
      <c r="FDJ469" s="43"/>
      <c r="FDK469" s="43"/>
      <c r="FDL469" s="43"/>
      <c r="FDM469" s="43"/>
      <c r="FDN469" s="43"/>
      <c r="FDO469" s="43"/>
      <c r="FDP469" s="43"/>
      <c r="FDQ469" s="43"/>
      <c r="FDR469" s="43"/>
      <c r="FDS469" s="43"/>
      <c r="FDT469" s="43"/>
      <c r="FDU469" s="43"/>
      <c r="FDV469" s="43"/>
      <c r="FDW469" s="43"/>
      <c r="FDX469" s="43"/>
      <c r="FDY469" s="43"/>
      <c r="FDZ469" s="43"/>
      <c r="FEA469" s="43"/>
      <c r="FEB469" s="43"/>
      <c r="FEC469" s="43"/>
      <c r="FED469" s="43"/>
      <c r="FEE469" s="43"/>
      <c r="FEF469" s="43"/>
      <c r="FEG469" s="43"/>
      <c r="FEH469" s="43"/>
      <c r="FEI469" s="43"/>
      <c r="FEJ469" s="43"/>
      <c r="FEK469" s="43"/>
      <c r="FEL469" s="43"/>
      <c r="FEM469" s="43"/>
      <c r="FEN469" s="43"/>
      <c r="FEO469" s="43"/>
      <c r="FEP469" s="43"/>
      <c r="FEQ469" s="43"/>
      <c r="FER469" s="43"/>
      <c r="FES469" s="43"/>
      <c r="FET469" s="43"/>
      <c r="FEU469" s="43"/>
      <c r="FEV469" s="43"/>
      <c r="FEW469" s="43"/>
      <c r="FEX469" s="43"/>
      <c r="FEY469" s="43"/>
      <c r="FEZ469" s="43"/>
      <c r="FFA469" s="43"/>
      <c r="FFB469" s="43"/>
      <c r="FFC469" s="43"/>
      <c r="FFD469" s="43"/>
      <c r="FFE469" s="43"/>
      <c r="FFF469" s="43"/>
      <c r="FFG469" s="43"/>
      <c r="FFH469" s="43"/>
      <c r="FFI469" s="43"/>
      <c r="FFJ469" s="43"/>
      <c r="FFK469" s="43"/>
      <c r="FFL469" s="43"/>
      <c r="FFM469" s="43"/>
      <c r="FFN469" s="43"/>
      <c r="FFO469" s="43"/>
      <c r="FFP469" s="43"/>
      <c r="FFQ469" s="43"/>
      <c r="FFR469" s="43"/>
      <c r="FFS469" s="43"/>
      <c r="FFT469" s="43"/>
      <c r="FFU469" s="43"/>
      <c r="FFV469" s="43"/>
      <c r="FFW469" s="43"/>
      <c r="FFX469" s="43"/>
      <c r="FFY469" s="43"/>
      <c r="FFZ469" s="43"/>
      <c r="FGA469" s="43"/>
      <c r="FGB469" s="43"/>
      <c r="FGC469" s="43"/>
      <c r="FGD469" s="43"/>
      <c r="FGE469" s="43"/>
      <c r="FGF469" s="43"/>
      <c r="FGG469" s="43"/>
      <c r="FGH469" s="43"/>
      <c r="FGI469" s="43"/>
      <c r="FGJ469" s="43"/>
      <c r="FGK469" s="43"/>
      <c r="FGL469" s="43"/>
      <c r="FGM469" s="43"/>
      <c r="FGN469" s="43"/>
      <c r="FGO469" s="43"/>
      <c r="FGP469" s="43"/>
      <c r="FGQ469" s="43"/>
      <c r="FGR469" s="43"/>
      <c r="FGS469" s="43"/>
      <c r="FGT469" s="43"/>
      <c r="FGU469" s="43"/>
      <c r="FGV469" s="43"/>
      <c r="FGW469" s="43"/>
      <c r="FGX469" s="43"/>
      <c r="FGY469" s="43"/>
      <c r="FGZ469" s="43"/>
      <c r="FHA469" s="43"/>
      <c r="FHB469" s="43"/>
      <c r="FHC469" s="43"/>
      <c r="FHD469" s="43"/>
      <c r="FHE469" s="43"/>
      <c r="FHF469" s="43"/>
      <c r="FHG469" s="43"/>
      <c r="FHH469" s="43"/>
      <c r="FHI469" s="43"/>
      <c r="FHJ469" s="43"/>
      <c r="FHK469" s="43"/>
      <c r="FHL469" s="43"/>
      <c r="FHM469" s="43"/>
      <c r="FHN469" s="43"/>
      <c r="FHO469" s="43"/>
      <c r="FHP469" s="43"/>
      <c r="FHQ469" s="43"/>
      <c r="FHR469" s="43"/>
      <c r="FHS469" s="43"/>
      <c r="FHT469" s="43"/>
      <c r="FHU469" s="43"/>
      <c r="FHV469" s="43"/>
      <c r="FHW469" s="43"/>
      <c r="FHX469" s="43"/>
      <c r="FHY469" s="43"/>
      <c r="FHZ469" s="43"/>
      <c r="FIA469" s="43"/>
      <c r="FIB469" s="43"/>
      <c r="FIC469" s="43"/>
      <c r="FID469" s="43"/>
      <c r="FIE469" s="43"/>
      <c r="FIF469" s="43"/>
      <c r="FIG469" s="43"/>
      <c r="FIH469" s="43"/>
      <c r="FII469" s="43"/>
      <c r="FIJ469" s="43"/>
      <c r="FIK469" s="43"/>
      <c r="FIL469" s="43"/>
      <c r="FIM469" s="43"/>
      <c r="FIN469" s="43"/>
      <c r="FIO469" s="43"/>
      <c r="FIP469" s="43"/>
      <c r="FIQ469" s="43"/>
      <c r="FIR469" s="43"/>
      <c r="FIS469" s="43"/>
      <c r="FIT469" s="43"/>
      <c r="FIU469" s="43"/>
      <c r="FIV469" s="43"/>
      <c r="FIW469" s="43"/>
      <c r="FIX469" s="43"/>
      <c r="FIY469" s="43"/>
      <c r="FIZ469" s="43"/>
      <c r="FJA469" s="43"/>
      <c r="FJB469" s="43"/>
      <c r="FJC469" s="43"/>
      <c r="FJD469" s="43"/>
      <c r="FJE469" s="43"/>
      <c r="FJF469" s="43"/>
      <c r="FJG469" s="43"/>
      <c r="FJH469" s="43"/>
      <c r="FJI469" s="43"/>
      <c r="FJJ469" s="43"/>
      <c r="FJK469" s="43"/>
      <c r="FJL469" s="43"/>
      <c r="FJM469" s="43"/>
      <c r="FJN469" s="43"/>
      <c r="FJO469" s="43"/>
      <c r="FJP469" s="43"/>
      <c r="FJQ469" s="43"/>
      <c r="FJR469" s="43"/>
      <c r="FJS469" s="43"/>
      <c r="FJT469" s="43"/>
      <c r="FJU469" s="43"/>
      <c r="FJV469" s="43"/>
      <c r="FJW469" s="43"/>
      <c r="FJX469" s="43"/>
      <c r="FJY469" s="43"/>
      <c r="FJZ469" s="43"/>
      <c r="FKA469" s="43"/>
      <c r="FKB469" s="43"/>
      <c r="FKC469" s="43"/>
      <c r="FKD469" s="43"/>
      <c r="FKE469" s="43"/>
      <c r="FKF469" s="43"/>
      <c r="FKG469" s="43"/>
      <c r="FKH469" s="43"/>
      <c r="FKI469" s="43"/>
      <c r="FKJ469" s="43"/>
      <c r="FKK469" s="43"/>
      <c r="FKL469" s="43"/>
      <c r="FKM469" s="43"/>
      <c r="FKN469" s="43"/>
      <c r="FKO469" s="43"/>
      <c r="FKP469" s="43"/>
      <c r="FKQ469" s="43"/>
      <c r="FKR469" s="43"/>
      <c r="FKS469" s="43"/>
      <c r="FKT469" s="43"/>
      <c r="FKU469" s="43"/>
      <c r="FKV469" s="43"/>
      <c r="FKW469" s="43"/>
      <c r="FKX469" s="43"/>
      <c r="FKY469" s="43"/>
      <c r="FKZ469" s="43"/>
      <c r="FLA469" s="43"/>
      <c r="FLB469" s="43"/>
      <c r="FLC469" s="43"/>
      <c r="FLD469" s="43"/>
      <c r="FLE469" s="43"/>
      <c r="FLF469" s="43"/>
      <c r="FLG469" s="43"/>
      <c r="FLH469" s="43"/>
      <c r="FLI469" s="43"/>
      <c r="FLJ469" s="43"/>
      <c r="FLK469" s="43"/>
      <c r="FLL469" s="43"/>
      <c r="FLM469" s="43"/>
      <c r="FLN469" s="43"/>
      <c r="FLO469" s="43"/>
      <c r="FLP469" s="43"/>
      <c r="FLQ469" s="43"/>
      <c r="FLR469" s="43"/>
      <c r="FLS469" s="43"/>
      <c r="FLT469" s="43"/>
      <c r="FLU469" s="43"/>
      <c r="FLV469" s="43"/>
      <c r="FLW469" s="43"/>
      <c r="FLX469" s="43"/>
      <c r="FLY469" s="43"/>
      <c r="FLZ469" s="43"/>
      <c r="FMA469" s="43"/>
      <c r="FMB469" s="43"/>
      <c r="FMC469" s="43"/>
      <c r="FMD469" s="43"/>
      <c r="FME469" s="43"/>
      <c r="FMF469" s="43"/>
      <c r="FMG469" s="43"/>
      <c r="FMH469" s="43"/>
      <c r="FMI469" s="43"/>
      <c r="FMJ469" s="43"/>
      <c r="FMK469" s="43"/>
      <c r="FML469" s="43"/>
      <c r="FMM469" s="43"/>
      <c r="FMN469" s="43"/>
      <c r="FMO469" s="43"/>
      <c r="FMP469" s="43"/>
      <c r="FMQ469" s="43"/>
      <c r="FMR469" s="43"/>
      <c r="FMS469" s="43"/>
      <c r="FMT469" s="43"/>
      <c r="FMU469" s="43"/>
      <c r="FMV469" s="43"/>
      <c r="FMW469" s="43"/>
      <c r="FMX469" s="43"/>
      <c r="FMY469" s="43"/>
      <c r="FMZ469" s="43"/>
      <c r="FNA469" s="43"/>
      <c r="FNB469" s="43"/>
      <c r="FNC469" s="43"/>
      <c r="FND469" s="43"/>
      <c r="FNE469" s="43"/>
      <c r="FNF469" s="43"/>
      <c r="FNG469" s="43"/>
      <c r="FNH469" s="43"/>
      <c r="FNI469" s="43"/>
      <c r="FNJ469" s="43"/>
      <c r="FNK469" s="43"/>
      <c r="FNL469" s="43"/>
      <c r="FNM469" s="43"/>
      <c r="FNN469" s="43"/>
      <c r="FNO469" s="43"/>
      <c r="FNP469" s="43"/>
      <c r="FNQ469" s="43"/>
      <c r="FNR469" s="43"/>
      <c r="FNS469" s="43"/>
      <c r="FNT469" s="43"/>
      <c r="FNU469" s="43"/>
      <c r="FNV469" s="43"/>
      <c r="FNW469" s="43"/>
      <c r="FNX469" s="43"/>
      <c r="FNY469" s="43"/>
      <c r="FNZ469" s="43"/>
      <c r="FOA469" s="43"/>
      <c r="FOB469" s="43"/>
      <c r="FOC469" s="43"/>
      <c r="FOD469" s="43"/>
      <c r="FOE469" s="43"/>
      <c r="FOF469" s="43"/>
      <c r="FOG469" s="43"/>
      <c r="FOH469" s="43"/>
      <c r="FOI469" s="43"/>
      <c r="FOJ469" s="43"/>
      <c r="FOK469" s="43"/>
      <c r="FOL469" s="43"/>
      <c r="FOM469" s="43"/>
      <c r="FON469" s="43"/>
      <c r="FOO469" s="43"/>
      <c r="FOP469" s="43"/>
      <c r="FOQ469" s="43"/>
      <c r="FOR469" s="43"/>
      <c r="FOS469" s="43"/>
      <c r="FOT469" s="43"/>
      <c r="FOU469" s="43"/>
      <c r="FOV469" s="43"/>
      <c r="FOW469" s="43"/>
      <c r="FOX469" s="43"/>
      <c r="FOY469" s="43"/>
      <c r="FOZ469" s="43"/>
      <c r="FPA469" s="43"/>
      <c r="FPB469" s="43"/>
      <c r="FPC469" s="43"/>
      <c r="FPD469" s="43"/>
      <c r="FPE469" s="43"/>
      <c r="FPF469" s="43"/>
      <c r="FPG469" s="43"/>
      <c r="FPH469" s="43"/>
      <c r="FPI469" s="43"/>
      <c r="FPJ469" s="43"/>
      <c r="FPK469" s="43"/>
      <c r="FPL469" s="43"/>
      <c r="FPM469" s="43"/>
      <c r="FPN469" s="43"/>
      <c r="FPO469" s="43"/>
      <c r="FPP469" s="43"/>
      <c r="FPQ469" s="43"/>
      <c r="FPR469" s="43"/>
      <c r="FPS469" s="43"/>
      <c r="FPT469" s="43"/>
      <c r="FPU469" s="43"/>
      <c r="FPV469" s="43"/>
      <c r="FPW469" s="43"/>
      <c r="FPX469" s="43"/>
      <c r="FPY469" s="43"/>
      <c r="FPZ469" s="43"/>
      <c r="FQA469" s="43"/>
      <c r="FQB469" s="43"/>
      <c r="FQC469" s="43"/>
      <c r="FQD469" s="43"/>
      <c r="FQE469" s="43"/>
      <c r="FQF469" s="43"/>
      <c r="FQG469" s="43"/>
      <c r="FQH469" s="43"/>
      <c r="FQI469" s="43"/>
      <c r="FQJ469" s="43"/>
      <c r="FQK469" s="43"/>
      <c r="FQL469" s="43"/>
      <c r="FQM469" s="43"/>
      <c r="FQN469" s="43"/>
      <c r="FQO469" s="43"/>
      <c r="FQP469" s="43"/>
      <c r="FQQ469" s="43"/>
      <c r="FQR469" s="43"/>
      <c r="FQS469" s="43"/>
      <c r="FQT469" s="43"/>
      <c r="FQU469" s="43"/>
      <c r="FQV469" s="43"/>
      <c r="FQW469" s="43"/>
      <c r="FQX469" s="43"/>
      <c r="FQY469" s="43"/>
      <c r="FQZ469" s="43"/>
      <c r="FRA469" s="43"/>
      <c r="FRB469" s="43"/>
      <c r="FRC469" s="43"/>
      <c r="FRD469" s="43"/>
      <c r="FRE469" s="43"/>
      <c r="FRF469" s="43"/>
      <c r="FRG469" s="43"/>
      <c r="FRH469" s="43"/>
      <c r="FRI469" s="43"/>
      <c r="FRJ469" s="43"/>
      <c r="FRK469" s="43"/>
      <c r="FRL469" s="43"/>
      <c r="FRM469" s="43"/>
      <c r="FRN469" s="43"/>
      <c r="FRO469" s="43"/>
      <c r="FRP469" s="43"/>
      <c r="FRQ469" s="43"/>
      <c r="FRR469" s="43"/>
      <c r="FRS469" s="43"/>
      <c r="FRT469" s="43"/>
      <c r="FRU469" s="43"/>
      <c r="FRV469" s="43"/>
      <c r="FRW469" s="43"/>
      <c r="FRX469" s="43"/>
      <c r="FRY469" s="43"/>
      <c r="FRZ469" s="43"/>
      <c r="FSA469" s="43"/>
      <c r="FSB469" s="43"/>
      <c r="FSC469" s="43"/>
      <c r="FSD469" s="43"/>
      <c r="FSE469" s="43"/>
      <c r="FSF469" s="43"/>
      <c r="FSG469" s="43"/>
      <c r="FSH469" s="43"/>
      <c r="FSI469" s="43"/>
      <c r="FSJ469" s="43"/>
      <c r="FSK469" s="43"/>
      <c r="FSL469" s="43"/>
      <c r="FSM469" s="43"/>
      <c r="FSN469" s="43"/>
      <c r="FSO469" s="43"/>
      <c r="FSP469" s="43"/>
      <c r="FSQ469" s="43"/>
      <c r="FSR469" s="43"/>
      <c r="FSS469" s="43"/>
      <c r="FST469" s="43"/>
      <c r="FSU469" s="43"/>
      <c r="FSV469" s="43"/>
      <c r="FSW469" s="43"/>
      <c r="FSX469" s="43"/>
      <c r="FSY469" s="43"/>
      <c r="FSZ469" s="43"/>
      <c r="FTA469" s="43"/>
      <c r="FTB469" s="43"/>
      <c r="FTC469" s="43"/>
      <c r="FTD469" s="43"/>
      <c r="FTE469" s="43"/>
      <c r="FTF469" s="43"/>
      <c r="FTG469" s="43"/>
      <c r="FTH469" s="43"/>
      <c r="FTI469" s="43"/>
      <c r="FTJ469" s="43"/>
      <c r="FTK469" s="43"/>
      <c r="FTL469" s="43"/>
      <c r="FTM469" s="43"/>
      <c r="FTN469" s="43"/>
      <c r="FTO469" s="43"/>
      <c r="FTP469" s="43"/>
      <c r="FTQ469" s="43"/>
      <c r="FTR469" s="43"/>
      <c r="FTS469" s="43"/>
      <c r="FTT469" s="43"/>
      <c r="FTU469" s="43"/>
      <c r="FTV469" s="43"/>
      <c r="FTW469" s="43"/>
      <c r="FTX469" s="43"/>
      <c r="FTY469" s="43"/>
      <c r="FTZ469" s="43"/>
      <c r="FUA469" s="43"/>
      <c r="FUB469" s="43"/>
      <c r="FUC469" s="43"/>
      <c r="FUD469" s="43"/>
      <c r="FUE469" s="43"/>
      <c r="FUF469" s="43"/>
      <c r="FUG469" s="43"/>
      <c r="FUH469" s="43"/>
      <c r="FUI469" s="43"/>
      <c r="FUJ469" s="43"/>
      <c r="FUK469" s="43"/>
      <c r="FUL469" s="43"/>
      <c r="FUM469" s="43"/>
      <c r="FUN469" s="43"/>
      <c r="FUO469" s="43"/>
      <c r="FUP469" s="43"/>
      <c r="FUQ469" s="43"/>
      <c r="FUR469" s="43"/>
      <c r="FUS469" s="43"/>
      <c r="FUT469" s="43"/>
      <c r="FUU469" s="43"/>
      <c r="FUV469" s="43"/>
      <c r="FUW469" s="43"/>
      <c r="FUX469" s="43"/>
      <c r="FUY469" s="43"/>
      <c r="FUZ469" s="43"/>
      <c r="FVA469" s="43"/>
      <c r="FVB469" s="43"/>
      <c r="FVC469" s="43"/>
      <c r="FVD469" s="43"/>
      <c r="FVE469" s="43"/>
      <c r="FVF469" s="43"/>
      <c r="FVG469" s="43"/>
      <c r="FVH469" s="43"/>
      <c r="FVI469" s="43"/>
      <c r="FVJ469" s="43"/>
      <c r="FVK469" s="43"/>
      <c r="FVL469" s="43"/>
      <c r="FVM469" s="43"/>
      <c r="FVN469" s="43"/>
      <c r="FVO469" s="43"/>
      <c r="FVP469" s="43"/>
      <c r="FVQ469" s="43"/>
      <c r="FVR469" s="43"/>
      <c r="FVS469" s="43"/>
      <c r="FVT469" s="43"/>
      <c r="FVU469" s="43"/>
      <c r="FVV469" s="43"/>
      <c r="FVW469" s="43"/>
      <c r="FVX469" s="43"/>
      <c r="FVY469" s="43"/>
      <c r="FVZ469" s="43"/>
      <c r="FWA469" s="43"/>
      <c r="FWB469" s="43"/>
      <c r="FWC469" s="43"/>
      <c r="FWD469" s="43"/>
      <c r="FWE469" s="43"/>
      <c r="FWF469" s="43"/>
      <c r="FWG469" s="43"/>
      <c r="FWH469" s="43"/>
      <c r="FWI469" s="43"/>
      <c r="FWJ469" s="43"/>
      <c r="FWK469" s="43"/>
      <c r="FWL469" s="43"/>
      <c r="FWM469" s="43"/>
      <c r="FWN469" s="43"/>
      <c r="FWO469" s="43"/>
      <c r="FWP469" s="43"/>
      <c r="FWQ469" s="43"/>
      <c r="FWR469" s="43"/>
      <c r="FWS469" s="43"/>
      <c r="FWT469" s="43"/>
      <c r="FWU469" s="43"/>
      <c r="FWV469" s="43"/>
      <c r="FWW469" s="43"/>
      <c r="FWX469" s="43"/>
      <c r="FWY469" s="43"/>
      <c r="FWZ469" s="43"/>
      <c r="FXA469" s="43"/>
      <c r="FXB469" s="43"/>
      <c r="FXC469" s="43"/>
      <c r="FXD469" s="43"/>
      <c r="FXE469" s="43"/>
      <c r="FXF469" s="43"/>
      <c r="FXG469" s="43"/>
      <c r="FXH469" s="43"/>
      <c r="FXI469" s="43"/>
      <c r="FXJ469" s="43"/>
      <c r="FXK469" s="43"/>
      <c r="FXL469" s="43"/>
      <c r="FXM469" s="43"/>
      <c r="FXN469" s="43"/>
      <c r="FXO469" s="43"/>
      <c r="FXP469" s="43"/>
      <c r="FXQ469" s="43"/>
      <c r="FXR469" s="43"/>
      <c r="FXS469" s="43"/>
      <c r="FXT469" s="43"/>
      <c r="FXU469" s="43"/>
      <c r="FXV469" s="43"/>
      <c r="FXW469" s="43"/>
      <c r="FXX469" s="43"/>
      <c r="FXY469" s="43"/>
      <c r="FXZ469" s="43"/>
      <c r="FYA469" s="43"/>
      <c r="FYB469" s="43"/>
      <c r="FYC469" s="43"/>
      <c r="FYD469" s="43"/>
      <c r="FYE469" s="43"/>
      <c r="FYF469" s="43"/>
      <c r="FYG469" s="43"/>
      <c r="FYH469" s="43"/>
      <c r="FYI469" s="43"/>
      <c r="FYJ469" s="43"/>
      <c r="FYK469" s="43"/>
      <c r="FYL469" s="43"/>
      <c r="FYM469" s="43"/>
      <c r="FYN469" s="43"/>
      <c r="FYO469" s="43"/>
      <c r="FYP469" s="43"/>
      <c r="FYQ469" s="43"/>
      <c r="FYR469" s="43"/>
      <c r="FYS469" s="43"/>
      <c r="FYT469" s="43"/>
      <c r="FYU469" s="43"/>
      <c r="FYV469" s="43"/>
      <c r="FYW469" s="43"/>
      <c r="FYX469" s="43"/>
      <c r="FYY469" s="43"/>
      <c r="FYZ469" s="43"/>
      <c r="FZA469" s="43"/>
      <c r="FZB469" s="43"/>
      <c r="FZC469" s="43"/>
      <c r="FZD469" s="43"/>
      <c r="FZE469" s="43"/>
      <c r="FZF469" s="43"/>
      <c r="FZG469" s="43"/>
      <c r="FZH469" s="43"/>
      <c r="FZI469" s="43"/>
      <c r="FZJ469" s="43"/>
      <c r="FZK469" s="43"/>
      <c r="FZL469" s="43"/>
      <c r="FZM469" s="43"/>
      <c r="FZN469" s="43"/>
      <c r="FZO469" s="43"/>
      <c r="FZP469" s="43"/>
      <c r="FZQ469" s="43"/>
      <c r="FZR469" s="43"/>
      <c r="FZS469" s="43"/>
      <c r="FZT469" s="43"/>
      <c r="FZU469" s="43"/>
      <c r="FZV469" s="43"/>
      <c r="FZW469" s="43"/>
      <c r="FZX469" s="43"/>
      <c r="FZY469" s="43"/>
      <c r="FZZ469" s="43"/>
      <c r="GAA469" s="43"/>
      <c r="GAB469" s="43"/>
      <c r="GAC469" s="43"/>
      <c r="GAD469" s="43"/>
      <c r="GAE469" s="43"/>
      <c r="GAF469" s="43"/>
      <c r="GAG469" s="43"/>
      <c r="GAH469" s="43"/>
      <c r="GAI469" s="43"/>
      <c r="GAJ469" s="43"/>
      <c r="GAK469" s="43"/>
      <c r="GAL469" s="43"/>
      <c r="GAM469" s="43"/>
      <c r="GAN469" s="43"/>
      <c r="GAO469" s="43"/>
      <c r="GAP469" s="43"/>
      <c r="GAQ469" s="43"/>
      <c r="GAR469" s="43"/>
      <c r="GAS469" s="43"/>
      <c r="GAT469" s="43"/>
      <c r="GAU469" s="43"/>
      <c r="GAV469" s="43"/>
      <c r="GAW469" s="43"/>
      <c r="GAX469" s="43"/>
      <c r="GAY469" s="43"/>
      <c r="GAZ469" s="43"/>
      <c r="GBA469" s="43"/>
      <c r="GBB469" s="43"/>
      <c r="GBC469" s="43"/>
      <c r="GBD469" s="43"/>
      <c r="GBE469" s="43"/>
      <c r="GBF469" s="43"/>
      <c r="GBG469" s="43"/>
      <c r="GBH469" s="43"/>
      <c r="GBI469" s="43"/>
      <c r="GBJ469" s="43"/>
      <c r="GBK469" s="43"/>
      <c r="GBL469" s="43"/>
      <c r="GBM469" s="43"/>
      <c r="GBN469" s="43"/>
      <c r="GBO469" s="43"/>
      <c r="GBP469" s="43"/>
      <c r="GBQ469" s="43"/>
      <c r="GBR469" s="43"/>
      <c r="GBS469" s="43"/>
      <c r="GBT469" s="43"/>
      <c r="GBU469" s="43"/>
      <c r="GBV469" s="43"/>
      <c r="GBW469" s="43"/>
      <c r="GBX469" s="43"/>
      <c r="GBY469" s="43"/>
      <c r="GBZ469" s="43"/>
      <c r="GCA469" s="43"/>
      <c r="GCB469" s="43"/>
      <c r="GCC469" s="43"/>
      <c r="GCD469" s="43"/>
      <c r="GCE469" s="43"/>
      <c r="GCF469" s="43"/>
      <c r="GCG469" s="43"/>
      <c r="GCH469" s="43"/>
      <c r="GCI469" s="43"/>
      <c r="GCJ469" s="43"/>
      <c r="GCK469" s="43"/>
      <c r="GCL469" s="43"/>
      <c r="GCM469" s="43"/>
      <c r="GCN469" s="43"/>
      <c r="GCO469" s="43"/>
      <c r="GCP469" s="43"/>
      <c r="GCQ469" s="43"/>
      <c r="GCR469" s="43"/>
      <c r="GCS469" s="43"/>
      <c r="GCT469" s="43"/>
      <c r="GCU469" s="43"/>
      <c r="GCV469" s="43"/>
      <c r="GCW469" s="43"/>
      <c r="GCX469" s="43"/>
      <c r="GCY469" s="43"/>
      <c r="GCZ469" s="43"/>
      <c r="GDA469" s="43"/>
      <c r="GDB469" s="43"/>
      <c r="GDC469" s="43"/>
      <c r="GDD469" s="43"/>
      <c r="GDE469" s="43"/>
      <c r="GDF469" s="43"/>
      <c r="GDG469" s="43"/>
      <c r="GDH469" s="43"/>
      <c r="GDI469" s="43"/>
      <c r="GDJ469" s="43"/>
      <c r="GDK469" s="43"/>
      <c r="GDL469" s="43"/>
      <c r="GDM469" s="43"/>
      <c r="GDN469" s="43"/>
      <c r="GDO469" s="43"/>
      <c r="GDP469" s="43"/>
      <c r="GDQ469" s="43"/>
      <c r="GDR469" s="43"/>
      <c r="GDS469" s="43"/>
      <c r="GDT469" s="43"/>
      <c r="GDU469" s="43"/>
      <c r="GDV469" s="43"/>
      <c r="GDW469" s="43"/>
      <c r="GDX469" s="43"/>
      <c r="GDY469" s="43"/>
      <c r="GDZ469" s="43"/>
      <c r="GEA469" s="43"/>
      <c r="GEB469" s="43"/>
      <c r="GEC469" s="43"/>
      <c r="GED469" s="43"/>
      <c r="GEE469" s="43"/>
      <c r="GEF469" s="43"/>
      <c r="GEG469" s="43"/>
      <c r="GEH469" s="43"/>
      <c r="GEI469" s="43"/>
      <c r="GEJ469" s="43"/>
      <c r="GEK469" s="43"/>
      <c r="GEL469" s="43"/>
      <c r="GEM469" s="43"/>
      <c r="GEN469" s="43"/>
      <c r="GEO469" s="43"/>
      <c r="GEP469" s="43"/>
      <c r="GEQ469" s="43"/>
      <c r="GER469" s="43"/>
      <c r="GES469" s="43"/>
      <c r="GET469" s="43"/>
      <c r="GEU469" s="43"/>
      <c r="GEV469" s="43"/>
      <c r="GEW469" s="43"/>
      <c r="GEX469" s="43"/>
      <c r="GEY469" s="43"/>
      <c r="GEZ469" s="43"/>
      <c r="GFA469" s="43"/>
      <c r="GFB469" s="43"/>
      <c r="GFC469" s="43"/>
      <c r="GFD469" s="43"/>
      <c r="GFE469" s="43"/>
      <c r="GFF469" s="43"/>
      <c r="GFG469" s="43"/>
      <c r="GFH469" s="43"/>
      <c r="GFI469" s="43"/>
      <c r="GFJ469" s="43"/>
      <c r="GFK469" s="43"/>
      <c r="GFL469" s="43"/>
      <c r="GFM469" s="43"/>
      <c r="GFN469" s="43"/>
      <c r="GFO469" s="43"/>
      <c r="GFP469" s="43"/>
      <c r="GFQ469" s="43"/>
      <c r="GFR469" s="43"/>
      <c r="GFS469" s="43"/>
      <c r="GFT469" s="43"/>
      <c r="GFU469" s="43"/>
      <c r="GFV469" s="43"/>
      <c r="GFW469" s="43"/>
      <c r="GFX469" s="43"/>
      <c r="GFY469" s="43"/>
      <c r="GFZ469" s="43"/>
      <c r="GGA469" s="43"/>
      <c r="GGB469" s="43"/>
      <c r="GGC469" s="43"/>
      <c r="GGD469" s="43"/>
      <c r="GGE469" s="43"/>
      <c r="GGF469" s="43"/>
      <c r="GGG469" s="43"/>
      <c r="GGH469" s="43"/>
      <c r="GGI469" s="43"/>
      <c r="GGJ469" s="43"/>
      <c r="GGK469" s="43"/>
      <c r="GGL469" s="43"/>
      <c r="GGM469" s="43"/>
      <c r="GGN469" s="43"/>
      <c r="GGO469" s="43"/>
      <c r="GGP469" s="43"/>
      <c r="GGQ469" s="43"/>
      <c r="GGR469" s="43"/>
      <c r="GGS469" s="43"/>
      <c r="GGT469" s="43"/>
      <c r="GGU469" s="43"/>
      <c r="GGV469" s="43"/>
      <c r="GGW469" s="43"/>
      <c r="GGX469" s="43"/>
      <c r="GGY469" s="43"/>
      <c r="GGZ469" s="43"/>
      <c r="GHA469" s="43"/>
      <c r="GHB469" s="43"/>
      <c r="GHC469" s="43"/>
      <c r="GHD469" s="43"/>
      <c r="GHE469" s="43"/>
      <c r="GHF469" s="43"/>
      <c r="GHG469" s="43"/>
      <c r="GHH469" s="43"/>
      <c r="GHI469" s="43"/>
      <c r="GHJ469" s="43"/>
      <c r="GHK469" s="43"/>
      <c r="GHL469" s="43"/>
      <c r="GHM469" s="43"/>
      <c r="GHN469" s="43"/>
      <c r="GHO469" s="43"/>
      <c r="GHP469" s="43"/>
      <c r="GHQ469" s="43"/>
      <c r="GHR469" s="43"/>
      <c r="GHS469" s="43"/>
      <c r="GHT469" s="43"/>
      <c r="GHU469" s="43"/>
      <c r="GHV469" s="43"/>
      <c r="GHW469" s="43"/>
      <c r="GHX469" s="43"/>
      <c r="GHY469" s="43"/>
      <c r="GHZ469" s="43"/>
      <c r="GIA469" s="43"/>
      <c r="GIB469" s="43"/>
      <c r="GIC469" s="43"/>
      <c r="GID469" s="43"/>
      <c r="GIE469" s="43"/>
      <c r="GIF469" s="43"/>
      <c r="GIG469" s="43"/>
      <c r="GIH469" s="43"/>
      <c r="GII469" s="43"/>
      <c r="GIJ469" s="43"/>
      <c r="GIK469" s="43"/>
      <c r="GIL469" s="43"/>
      <c r="GIM469" s="43"/>
      <c r="GIN469" s="43"/>
      <c r="GIO469" s="43"/>
      <c r="GIP469" s="43"/>
      <c r="GIQ469" s="43"/>
      <c r="GIR469" s="43"/>
      <c r="GIS469" s="43"/>
      <c r="GIT469" s="43"/>
      <c r="GIU469" s="43"/>
      <c r="GIV469" s="43"/>
      <c r="GIW469" s="43"/>
      <c r="GIX469" s="43"/>
      <c r="GIY469" s="43"/>
      <c r="GIZ469" s="43"/>
      <c r="GJA469" s="43"/>
      <c r="GJB469" s="43"/>
      <c r="GJC469" s="43"/>
      <c r="GJD469" s="43"/>
      <c r="GJE469" s="43"/>
      <c r="GJF469" s="43"/>
      <c r="GJG469" s="43"/>
      <c r="GJH469" s="43"/>
      <c r="GJI469" s="43"/>
      <c r="GJJ469" s="43"/>
      <c r="GJK469" s="43"/>
      <c r="GJL469" s="43"/>
      <c r="GJM469" s="43"/>
      <c r="GJN469" s="43"/>
      <c r="GJO469" s="43"/>
      <c r="GJP469" s="43"/>
      <c r="GJQ469" s="43"/>
      <c r="GJR469" s="43"/>
      <c r="GJS469" s="43"/>
      <c r="GJT469" s="43"/>
      <c r="GJU469" s="43"/>
      <c r="GJV469" s="43"/>
      <c r="GJW469" s="43"/>
      <c r="GJX469" s="43"/>
      <c r="GJY469" s="43"/>
      <c r="GJZ469" s="43"/>
      <c r="GKA469" s="43"/>
      <c r="GKB469" s="43"/>
      <c r="GKC469" s="43"/>
      <c r="GKD469" s="43"/>
      <c r="GKE469" s="43"/>
      <c r="GKF469" s="43"/>
      <c r="GKG469" s="43"/>
      <c r="GKH469" s="43"/>
      <c r="GKI469" s="43"/>
      <c r="GKJ469" s="43"/>
      <c r="GKK469" s="43"/>
      <c r="GKL469" s="43"/>
      <c r="GKM469" s="43"/>
      <c r="GKN469" s="43"/>
      <c r="GKO469" s="43"/>
      <c r="GKP469" s="43"/>
      <c r="GKQ469" s="43"/>
      <c r="GKR469" s="43"/>
      <c r="GKS469" s="43"/>
      <c r="GKT469" s="43"/>
      <c r="GKU469" s="43"/>
      <c r="GKV469" s="43"/>
      <c r="GKW469" s="43"/>
      <c r="GKX469" s="43"/>
      <c r="GKY469" s="43"/>
      <c r="GKZ469" s="43"/>
      <c r="GLA469" s="43"/>
      <c r="GLB469" s="43"/>
      <c r="GLC469" s="43"/>
      <c r="GLD469" s="43"/>
      <c r="GLE469" s="43"/>
      <c r="GLF469" s="43"/>
      <c r="GLG469" s="43"/>
      <c r="GLH469" s="43"/>
      <c r="GLI469" s="43"/>
      <c r="GLJ469" s="43"/>
      <c r="GLK469" s="43"/>
      <c r="GLL469" s="43"/>
      <c r="GLM469" s="43"/>
      <c r="GLN469" s="43"/>
      <c r="GLO469" s="43"/>
      <c r="GLP469" s="43"/>
      <c r="GLQ469" s="43"/>
      <c r="GLR469" s="43"/>
      <c r="GLS469" s="43"/>
      <c r="GLT469" s="43"/>
      <c r="GLU469" s="43"/>
      <c r="GLV469" s="43"/>
      <c r="GLW469" s="43"/>
      <c r="GLX469" s="43"/>
      <c r="GLY469" s="43"/>
      <c r="GLZ469" s="43"/>
      <c r="GMA469" s="43"/>
      <c r="GMB469" s="43"/>
      <c r="GMC469" s="43"/>
      <c r="GMD469" s="43"/>
      <c r="GME469" s="43"/>
      <c r="GMF469" s="43"/>
      <c r="GMG469" s="43"/>
      <c r="GMH469" s="43"/>
      <c r="GMI469" s="43"/>
      <c r="GMJ469" s="43"/>
      <c r="GMK469" s="43"/>
      <c r="GML469" s="43"/>
      <c r="GMM469" s="43"/>
      <c r="GMN469" s="43"/>
      <c r="GMO469" s="43"/>
      <c r="GMP469" s="43"/>
      <c r="GMQ469" s="43"/>
      <c r="GMR469" s="43"/>
      <c r="GMS469" s="43"/>
      <c r="GMT469" s="43"/>
      <c r="GMU469" s="43"/>
      <c r="GMV469" s="43"/>
      <c r="GMW469" s="43"/>
      <c r="GMX469" s="43"/>
      <c r="GMY469" s="43"/>
      <c r="GMZ469" s="43"/>
      <c r="GNA469" s="43"/>
      <c r="GNB469" s="43"/>
      <c r="GNC469" s="43"/>
      <c r="GND469" s="43"/>
      <c r="GNE469" s="43"/>
      <c r="GNF469" s="43"/>
      <c r="GNG469" s="43"/>
      <c r="GNH469" s="43"/>
      <c r="GNI469" s="43"/>
      <c r="GNJ469" s="43"/>
      <c r="GNK469" s="43"/>
      <c r="GNL469" s="43"/>
      <c r="GNM469" s="43"/>
      <c r="GNN469" s="43"/>
      <c r="GNO469" s="43"/>
      <c r="GNP469" s="43"/>
      <c r="GNQ469" s="43"/>
      <c r="GNR469" s="43"/>
      <c r="GNS469" s="43"/>
      <c r="GNT469" s="43"/>
      <c r="GNU469" s="43"/>
      <c r="GNV469" s="43"/>
      <c r="GNW469" s="43"/>
      <c r="GNX469" s="43"/>
      <c r="GNY469" s="43"/>
      <c r="GNZ469" s="43"/>
      <c r="GOA469" s="43"/>
      <c r="GOB469" s="43"/>
      <c r="GOC469" s="43"/>
      <c r="GOD469" s="43"/>
      <c r="GOE469" s="43"/>
      <c r="GOF469" s="43"/>
      <c r="GOG469" s="43"/>
      <c r="GOH469" s="43"/>
      <c r="GOI469" s="43"/>
      <c r="GOJ469" s="43"/>
      <c r="GOK469" s="43"/>
      <c r="GOL469" s="43"/>
      <c r="GOM469" s="43"/>
      <c r="GON469" s="43"/>
      <c r="GOO469" s="43"/>
      <c r="GOP469" s="43"/>
      <c r="GOQ469" s="43"/>
      <c r="GOR469" s="43"/>
      <c r="GOS469" s="43"/>
      <c r="GOT469" s="43"/>
      <c r="GOU469" s="43"/>
      <c r="GOV469" s="43"/>
      <c r="GOW469" s="43"/>
      <c r="GOX469" s="43"/>
      <c r="GOY469" s="43"/>
      <c r="GOZ469" s="43"/>
      <c r="GPA469" s="43"/>
      <c r="GPB469" s="43"/>
      <c r="GPC469" s="43"/>
      <c r="GPD469" s="43"/>
      <c r="GPE469" s="43"/>
      <c r="GPF469" s="43"/>
      <c r="GPG469" s="43"/>
      <c r="GPH469" s="43"/>
      <c r="GPI469" s="43"/>
      <c r="GPJ469" s="43"/>
      <c r="GPK469" s="43"/>
      <c r="GPL469" s="43"/>
      <c r="GPM469" s="43"/>
      <c r="GPN469" s="43"/>
      <c r="GPO469" s="43"/>
      <c r="GPP469" s="43"/>
      <c r="GPQ469" s="43"/>
      <c r="GPR469" s="43"/>
      <c r="GPS469" s="43"/>
      <c r="GPT469" s="43"/>
      <c r="GPU469" s="43"/>
      <c r="GPV469" s="43"/>
      <c r="GPW469" s="43"/>
      <c r="GPX469" s="43"/>
      <c r="GPY469" s="43"/>
      <c r="GPZ469" s="43"/>
      <c r="GQA469" s="43"/>
      <c r="GQB469" s="43"/>
      <c r="GQC469" s="43"/>
      <c r="GQD469" s="43"/>
      <c r="GQE469" s="43"/>
      <c r="GQF469" s="43"/>
      <c r="GQG469" s="43"/>
      <c r="GQH469" s="43"/>
      <c r="GQI469" s="43"/>
      <c r="GQJ469" s="43"/>
      <c r="GQK469" s="43"/>
      <c r="GQL469" s="43"/>
      <c r="GQM469" s="43"/>
      <c r="GQN469" s="43"/>
      <c r="GQO469" s="43"/>
      <c r="GQP469" s="43"/>
      <c r="GQQ469" s="43"/>
      <c r="GQR469" s="43"/>
      <c r="GQS469" s="43"/>
      <c r="GQT469" s="43"/>
      <c r="GQU469" s="43"/>
      <c r="GQV469" s="43"/>
      <c r="GQW469" s="43"/>
      <c r="GQX469" s="43"/>
      <c r="GQY469" s="43"/>
      <c r="GQZ469" s="43"/>
      <c r="GRA469" s="43"/>
      <c r="GRB469" s="43"/>
      <c r="GRC469" s="43"/>
      <c r="GRD469" s="43"/>
      <c r="GRE469" s="43"/>
      <c r="GRF469" s="43"/>
      <c r="GRG469" s="43"/>
      <c r="GRH469" s="43"/>
      <c r="GRI469" s="43"/>
      <c r="GRJ469" s="43"/>
      <c r="GRK469" s="43"/>
      <c r="GRL469" s="43"/>
      <c r="GRM469" s="43"/>
      <c r="GRN469" s="43"/>
      <c r="GRO469" s="43"/>
      <c r="GRP469" s="43"/>
      <c r="GRQ469" s="43"/>
      <c r="GRR469" s="43"/>
      <c r="GRS469" s="43"/>
      <c r="GRT469" s="43"/>
      <c r="GRU469" s="43"/>
      <c r="GRV469" s="43"/>
      <c r="GRW469" s="43"/>
      <c r="GRX469" s="43"/>
      <c r="GRY469" s="43"/>
      <c r="GRZ469" s="43"/>
      <c r="GSA469" s="43"/>
      <c r="GSB469" s="43"/>
      <c r="GSC469" s="43"/>
      <c r="GSD469" s="43"/>
      <c r="GSE469" s="43"/>
      <c r="GSF469" s="43"/>
      <c r="GSG469" s="43"/>
      <c r="GSH469" s="43"/>
      <c r="GSI469" s="43"/>
      <c r="GSJ469" s="43"/>
      <c r="GSK469" s="43"/>
      <c r="GSL469" s="43"/>
      <c r="GSM469" s="43"/>
      <c r="GSN469" s="43"/>
      <c r="GSO469" s="43"/>
      <c r="GSP469" s="43"/>
      <c r="GSQ469" s="43"/>
      <c r="GSR469" s="43"/>
      <c r="GSS469" s="43"/>
      <c r="GST469" s="43"/>
      <c r="GSU469" s="43"/>
      <c r="GSV469" s="43"/>
      <c r="GSW469" s="43"/>
      <c r="GSX469" s="43"/>
      <c r="GSY469" s="43"/>
      <c r="GSZ469" s="43"/>
      <c r="GTA469" s="43"/>
      <c r="GTB469" s="43"/>
      <c r="GTC469" s="43"/>
      <c r="GTD469" s="43"/>
      <c r="GTE469" s="43"/>
      <c r="GTF469" s="43"/>
      <c r="GTG469" s="43"/>
      <c r="GTH469" s="43"/>
      <c r="GTI469" s="43"/>
      <c r="GTJ469" s="43"/>
      <c r="GTK469" s="43"/>
      <c r="GTL469" s="43"/>
      <c r="GTM469" s="43"/>
      <c r="GTN469" s="43"/>
      <c r="GTO469" s="43"/>
      <c r="GTP469" s="43"/>
      <c r="GTQ469" s="43"/>
      <c r="GTR469" s="43"/>
      <c r="GTS469" s="43"/>
      <c r="GTT469" s="43"/>
      <c r="GTU469" s="43"/>
      <c r="GTV469" s="43"/>
      <c r="GTW469" s="43"/>
      <c r="GTX469" s="43"/>
      <c r="GTY469" s="43"/>
      <c r="GTZ469" s="43"/>
      <c r="GUA469" s="43"/>
      <c r="GUB469" s="43"/>
      <c r="GUC469" s="43"/>
      <c r="GUD469" s="43"/>
      <c r="GUE469" s="43"/>
      <c r="GUF469" s="43"/>
      <c r="GUG469" s="43"/>
      <c r="GUH469" s="43"/>
      <c r="GUI469" s="43"/>
      <c r="GUJ469" s="43"/>
      <c r="GUK469" s="43"/>
      <c r="GUL469" s="43"/>
      <c r="GUM469" s="43"/>
      <c r="GUN469" s="43"/>
      <c r="GUO469" s="43"/>
      <c r="GUP469" s="43"/>
      <c r="GUQ469" s="43"/>
      <c r="GUR469" s="43"/>
      <c r="GUS469" s="43"/>
      <c r="GUT469" s="43"/>
      <c r="GUU469" s="43"/>
      <c r="GUV469" s="43"/>
      <c r="GUW469" s="43"/>
      <c r="GUX469" s="43"/>
      <c r="GUY469" s="43"/>
      <c r="GUZ469" s="43"/>
      <c r="GVA469" s="43"/>
      <c r="GVB469" s="43"/>
      <c r="GVC469" s="43"/>
      <c r="GVD469" s="43"/>
      <c r="GVE469" s="43"/>
      <c r="GVF469" s="43"/>
      <c r="GVG469" s="43"/>
      <c r="GVH469" s="43"/>
      <c r="GVI469" s="43"/>
      <c r="GVJ469" s="43"/>
      <c r="GVK469" s="43"/>
      <c r="GVL469" s="43"/>
      <c r="GVM469" s="43"/>
      <c r="GVN469" s="43"/>
      <c r="GVO469" s="43"/>
      <c r="GVP469" s="43"/>
      <c r="GVQ469" s="43"/>
      <c r="GVR469" s="43"/>
      <c r="GVS469" s="43"/>
      <c r="GVT469" s="43"/>
      <c r="GVU469" s="43"/>
      <c r="GVV469" s="43"/>
      <c r="GVW469" s="43"/>
      <c r="GVX469" s="43"/>
      <c r="GVY469" s="43"/>
      <c r="GVZ469" s="43"/>
      <c r="GWA469" s="43"/>
      <c r="GWB469" s="43"/>
      <c r="GWC469" s="43"/>
      <c r="GWD469" s="43"/>
      <c r="GWE469" s="43"/>
      <c r="GWF469" s="43"/>
      <c r="GWG469" s="43"/>
      <c r="GWH469" s="43"/>
      <c r="GWI469" s="43"/>
      <c r="GWJ469" s="43"/>
      <c r="GWK469" s="43"/>
      <c r="GWL469" s="43"/>
      <c r="GWM469" s="43"/>
      <c r="GWN469" s="43"/>
      <c r="GWO469" s="43"/>
      <c r="GWP469" s="43"/>
      <c r="GWQ469" s="43"/>
      <c r="GWR469" s="43"/>
      <c r="GWS469" s="43"/>
      <c r="GWT469" s="43"/>
      <c r="GWU469" s="43"/>
      <c r="GWV469" s="43"/>
      <c r="GWW469" s="43"/>
      <c r="GWX469" s="43"/>
      <c r="GWY469" s="43"/>
      <c r="GWZ469" s="43"/>
      <c r="GXA469" s="43"/>
      <c r="GXB469" s="43"/>
      <c r="GXC469" s="43"/>
      <c r="GXD469" s="43"/>
      <c r="GXE469" s="43"/>
      <c r="GXF469" s="43"/>
      <c r="GXG469" s="43"/>
      <c r="GXH469" s="43"/>
      <c r="GXI469" s="43"/>
      <c r="GXJ469" s="43"/>
      <c r="GXK469" s="43"/>
      <c r="GXL469" s="43"/>
      <c r="GXM469" s="43"/>
      <c r="GXN469" s="43"/>
      <c r="GXO469" s="43"/>
      <c r="GXP469" s="43"/>
      <c r="GXQ469" s="43"/>
      <c r="GXR469" s="43"/>
      <c r="GXS469" s="43"/>
      <c r="GXT469" s="43"/>
      <c r="GXU469" s="43"/>
      <c r="GXV469" s="43"/>
      <c r="GXW469" s="43"/>
      <c r="GXX469" s="43"/>
      <c r="GXY469" s="43"/>
      <c r="GXZ469" s="43"/>
      <c r="GYA469" s="43"/>
      <c r="GYB469" s="43"/>
      <c r="GYC469" s="43"/>
      <c r="GYD469" s="43"/>
      <c r="GYE469" s="43"/>
      <c r="GYF469" s="43"/>
      <c r="GYG469" s="43"/>
      <c r="GYH469" s="43"/>
      <c r="GYI469" s="43"/>
      <c r="GYJ469" s="43"/>
      <c r="GYK469" s="43"/>
      <c r="GYL469" s="43"/>
      <c r="GYM469" s="43"/>
      <c r="GYN469" s="43"/>
      <c r="GYO469" s="43"/>
      <c r="GYP469" s="43"/>
      <c r="GYQ469" s="43"/>
      <c r="GYR469" s="43"/>
      <c r="GYS469" s="43"/>
      <c r="GYT469" s="43"/>
      <c r="GYU469" s="43"/>
      <c r="GYV469" s="43"/>
      <c r="GYW469" s="43"/>
      <c r="GYX469" s="43"/>
      <c r="GYY469" s="43"/>
      <c r="GYZ469" s="43"/>
      <c r="GZA469" s="43"/>
      <c r="GZB469" s="43"/>
      <c r="GZC469" s="43"/>
      <c r="GZD469" s="43"/>
      <c r="GZE469" s="43"/>
      <c r="GZF469" s="43"/>
      <c r="GZG469" s="43"/>
      <c r="GZH469" s="43"/>
      <c r="GZI469" s="43"/>
      <c r="GZJ469" s="43"/>
      <c r="GZK469" s="43"/>
      <c r="GZL469" s="43"/>
      <c r="GZM469" s="43"/>
      <c r="GZN469" s="43"/>
      <c r="GZO469" s="43"/>
      <c r="GZP469" s="43"/>
      <c r="GZQ469" s="43"/>
      <c r="GZR469" s="43"/>
      <c r="GZS469" s="43"/>
      <c r="GZT469" s="43"/>
      <c r="GZU469" s="43"/>
      <c r="GZV469" s="43"/>
      <c r="GZW469" s="43"/>
      <c r="GZX469" s="43"/>
      <c r="GZY469" s="43"/>
      <c r="GZZ469" s="43"/>
      <c r="HAA469" s="43"/>
      <c r="HAB469" s="43"/>
      <c r="HAC469" s="43"/>
      <c r="HAD469" s="43"/>
      <c r="HAE469" s="43"/>
      <c r="HAF469" s="43"/>
      <c r="HAG469" s="43"/>
      <c r="HAH469" s="43"/>
      <c r="HAI469" s="43"/>
      <c r="HAJ469" s="43"/>
      <c r="HAK469" s="43"/>
      <c r="HAL469" s="43"/>
      <c r="HAM469" s="43"/>
      <c r="HAN469" s="43"/>
      <c r="HAO469" s="43"/>
      <c r="HAP469" s="43"/>
      <c r="HAQ469" s="43"/>
      <c r="HAR469" s="43"/>
      <c r="HAS469" s="43"/>
      <c r="HAT469" s="43"/>
      <c r="HAU469" s="43"/>
      <c r="HAV469" s="43"/>
      <c r="HAW469" s="43"/>
      <c r="HAX469" s="43"/>
      <c r="HAY469" s="43"/>
      <c r="HAZ469" s="43"/>
      <c r="HBA469" s="43"/>
      <c r="HBB469" s="43"/>
      <c r="HBC469" s="43"/>
      <c r="HBD469" s="43"/>
      <c r="HBE469" s="43"/>
      <c r="HBF469" s="43"/>
      <c r="HBG469" s="43"/>
      <c r="HBH469" s="43"/>
      <c r="HBI469" s="43"/>
      <c r="HBJ469" s="43"/>
      <c r="HBK469" s="43"/>
      <c r="HBL469" s="43"/>
      <c r="HBM469" s="43"/>
      <c r="HBN469" s="43"/>
      <c r="HBO469" s="43"/>
      <c r="HBP469" s="43"/>
      <c r="HBQ469" s="43"/>
      <c r="HBR469" s="43"/>
      <c r="HBS469" s="43"/>
      <c r="HBT469" s="43"/>
      <c r="HBU469" s="43"/>
      <c r="HBV469" s="43"/>
      <c r="HBW469" s="43"/>
      <c r="HBX469" s="43"/>
      <c r="HBY469" s="43"/>
      <c r="HBZ469" s="43"/>
      <c r="HCA469" s="43"/>
      <c r="HCB469" s="43"/>
      <c r="HCC469" s="43"/>
      <c r="HCD469" s="43"/>
      <c r="HCE469" s="43"/>
      <c r="HCF469" s="43"/>
      <c r="HCG469" s="43"/>
      <c r="HCH469" s="43"/>
      <c r="HCI469" s="43"/>
      <c r="HCJ469" s="43"/>
      <c r="HCK469" s="43"/>
      <c r="HCL469" s="43"/>
      <c r="HCM469" s="43"/>
      <c r="HCN469" s="43"/>
      <c r="HCO469" s="43"/>
      <c r="HCP469" s="43"/>
      <c r="HCQ469" s="43"/>
      <c r="HCR469" s="43"/>
      <c r="HCS469" s="43"/>
      <c r="HCT469" s="43"/>
      <c r="HCU469" s="43"/>
      <c r="HCV469" s="43"/>
      <c r="HCW469" s="43"/>
      <c r="HCX469" s="43"/>
      <c r="HCY469" s="43"/>
      <c r="HCZ469" s="43"/>
      <c r="HDA469" s="43"/>
      <c r="HDB469" s="43"/>
      <c r="HDC469" s="43"/>
      <c r="HDD469" s="43"/>
      <c r="HDE469" s="43"/>
      <c r="HDF469" s="43"/>
      <c r="HDG469" s="43"/>
      <c r="HDH469" s="43"/>
      <c r="HDI469" s="43"/>
      <c r="HDJ469" s="43"/>
      <c r="HDK469" s="43"/>
      <c r="HDL469" s="43"/>
      <c r="HDM469" s="43"/>
      <c r="HDN469" s="43"/>
      <c r="HDO469" s="43"/>
      <c r="HDP469" s="43"/>
      <c r="HDQ469" s="43"/>
      <c r="HDR469" s="43"/>
      <c r="HDS469" s="43"/>
      <c r="HDT469" s="43"/>
      <c r="HDU469" s="43"/>
      <c r="HDV469" s="43"/>
      <c r="HDW469" s="43"/>
      <c r="HDX469" s="43"/>
      <c r="HDY469" s="43"/>
      <c r="HDZ469" s="43"/>
      <c r="HEA469" s="43"/>
      <c r="HEB469" s="43"/>
      <c r="HEC469" s="43"/>
      <c r="HED469" s="43"/>
      <c r="HEE469" s="43"/>
      <c r="HEF469" s="43"/>
      <c r="HEG469" s="43"/>
      <c r="HEH469" s="43"/>
      <c r="HEI469" s="43"/>
      <c r="HEJ469" s="43"/>
      <c r="HEK469" s="43"/>
      <c r="HEL469" s="43"/>
      <c r="HEM469" s="43"/>
      <c r="HEN469" s="43"/>
      <c r="HEO469" s="43"/>
      <c r="HEP469" s="43"/>
      <c r="HEQ469" s="43"/>
      <c r="HER469" s="43"/>
      <c r="HES469" s="43"/>
      <c r="HET469" s="43"/>
      <c r="HEU469" s="43"/>
      <c r="HEV469" s="43"/>
      <c r="HEW469" s="43"/>
      <c r="HEX469" s="43"/>
      <c r="HEY469" s="43"/>
      <c r="HEZ469" s="43"/>
      <c r="HFA469" s="43"/>
      <c r="HFB469" s="43"/>
      <c r="HFC469" s="43"/>
      <c r="HFD469" s="43"/>
      <c r="HFE469" s="43"/>
      <c r="HFF469" s="43"/>
      <c r="HFG469" s="43"/>
      <c r="HFH469" s="43"/>
      <c r="HFI469" s="43"/>
      <c r="HFJ469" s="43"/>
      <c r="HFK469" s="43"/>
      <c r="HFL469" s="43"/>
      <c r="HFM469" s="43"/>
      <c r="HFN469" s="43"/>
      <c r="HFO469" s="43"/>
      <c r="HFP469" s="43"/>
      <c r="HFQ469" s="43"/>
      <c r="HFR469" s="43"/>
      <c r="HFS469" s="43"/>
      <c r="HFT469" s="43"/>
      <c r="HFU469" s="43"/>
      <c r="HFV469" s="43"/>
      <c r="HFW469" s="43"/>
      <c r="HFX469" s="43"/>
      <c r="HFY469" s="43"/>
      <c r="HFZ469" s="43"/>
      <c r="HGA469" s="43"/>
      <c r="HGB469" s="43"/>
      <c r="HGC469" s="43"/>
      <c r="HGD469" s="43"/>
      <c r="HGE469" s="43"/>
      <c r="HGF469" s="43"/>
      <c r="HGG469" s="43"/>
      <c r="HGH469" s="43"/>
      <c r="HGI469" s="43"/>
      <c r="HGJ469" s="43"/>
      <c r="HGK469" s="43"/>
      <c r="HGL469" s="43"/>
      <c r="HGM469" s="43"/>
      <c r="HGN469" s="43"/>
      <c r="HGO469" s="43"/>
      <c r="HGP469" s="43"/>
      <c r="HGQ469" s="43"/>
      <c r="HGR469" s="43"/>
      <c r="HGS469" s="43"/>
      <c r="HGT469" s="43"/>
      <c r="HGU469" s="43"/>
      <c r="HGV469" s="43"/>
      <c r="HGW469" s="43"/>
      <c r="HGX469" s="43"/>
      <c r="HGY469" s="43"/>
      <c r="HGZ469" s="43"/>
      <c r="HHA469" s="43"/>
      <c r="HHB469" s="43"/>
      <c r="HHC469" s="43"/>
      <c r="HHD469" s="43"/>
      <c r="HHE469" s="43"/>
      <c r="HHF469" s="43"/>
      <c r="HHG469" s="43"/>
      <c r="HHH469" s="43"/>
      <c r="HHI469" s="43"/>
      <c r="HHJ469" s="43"/>
      <c r="HHK469" s="43"/>
      <c r="HHL469" s="43"/>
      <c r="HHM469" s="43"/>
      <c r="HHN469" s="43"/>
      <c r="HHO469" s="43"/>
      <c r="HHP469" s="43"/>
      <c r="HHQ469" s="43"/>
      <c r="HHR469" s="43"/>
      <c r="HHS469" s="43"/>
      <c r="HHT469" s="43"/>
      <c r="HHU469" s="43"/>
      <c r="HHV469" s="43"/>
      <c r="HHW469" s="43"/>
      <c r="HHX469" s="43"/>
      <c r="HHY469" s="43"/>
      <c r="HHZ469" s="43"/>
      <c r="HIA469" s="43"/>
      <c r="HIB469" s="43"/>
      <c r="HIC469" s="43"/>
      <c r="HID469" s="43"/>
      <c r="HIE469" s="43"/>
      <c r="HIF469" s="43"/>
      <c r="HIG469" s="43"/>
      <c r="HIH469" s="43"/>
      <c r="HII469" s="43"/>
      <c r="HIJ469" s="43"/>
      <c r="HIK469" s="43"/>
      <c r="HIL469" s="43"/>
      <c r="HIM469" s="43"/>
      <c r="HIN469" s="43"/>
      <c r="HIO469" s="43"/>
      <c r="HIP469" s="43"/>
      <c r="HIQ469" s="43"/>
      <c r="HIR469" s="43"/>
      <c r="HIS469" s="43"/>
      <c r="HIT469" s="43"/>
      <c r="HIU469" s="43"/>
      <c r="HIV469" s="43"/>
      <c r="HIW469" s="43"/>
      <c r="HIX469" s="43"/>
      <c r="HIY469" s="43"/>
      <c r="HIZ469" s="43"/>
      <c r="HJA469" s="43"/>
      <c r="HJB469" s="43"/>
      <c r="HJC469" s="43"/>
      <c r="HJD469" s="43"/>
      <c r="HJE469" s="43"/>
      <c r="HJF469" s="43"/>
      <c r="HJG469" s="43"/>
      <c r="HJH469" s="43"/>
      <c r="HJI469" s="43"/>
      <c r="HJJ469" s="43"/>
      <c r="HJK469" s="43"/>
      <c r="HJL469" s="43"/>
      <c r="HJM469" s="43"/>
      <c r="HJN469" s="43"/>
      <c r="HJO469" s="43"/>
      <c r="HJP469" s="43"/>
      <c r="HJQ469" s="43"/>
      <c r="HJR469" s="43"/>
      <c r="HJS469" s="43"/>
      <c r="HJT469" s="43"/>
      <c r="HJU469" s="43"/>
      <c r="HJV469" s="43"/>
      <c r="HJW469" s="43"/>
      <c r="HJX469" s="43"/>
      <c r="HJY469" s="43"/>
      <c r="HJZ469" s="43"/>
      <c r="HKA469" s="43"/>
      <c r="HKB469" s="43"/>
      <c r="HKC469" s="43"/>
      <c r="HKD469" s="43"/>
      <c r="HKE469" s="43"/>
      <c r="HKF469" s="43"/>
      <c r="HKG469" s="43"/>
      <c r="HKH469" s="43"/>
      <c r="HKI469" s="43"/>
      <c r="HKJ469" s="43"/>
      <c r="HKK469" s="43"/>
      <c r="HKL469" s="43"/>
      <c r="HKM469" s="43"/>
      <c r="HKN469" s="43"/>
      <c r="HKO469" s="43"/>
      <c r="HKP469" s="43"/>
      <c r="HKQ469" s="43"/>
      <c r="HKR469" s="43"/>
      <c r="HKS469" s="43"/>
      <c r="HKT469" s="43"/>
      <c r="HKU469" s="43"/>
      <c r="HKV469" s="43"/>
      <c r="HKW469" s="43"/>
      <c r="HKX469" s="43"/>
      <c r="HKY469" s="43"/>
      <c r="HKZ469" s="43"/>
      <c r="HLA469" s="43"/>
      <c r="HLB469" s="43"/>
      <c r="HLC469" s="43"/>
      <c r="HLD469" s="43"/>
      <c r="HLE469" s="43"/>
      <c r="HLF469" s="43"/>
      <c r="HLG469" s="43"/>
      <c r="HLH469" s="43"/>
      <c r="HLI469" s="43"/>
      <c r="HLJ469" s="43"/>
      <c r="HLK469" s="43"/>
      <c r="HLL469" s="43"/>
      <c r="HLM469" s="43"/>
      <c r="HLN469" s="43"/>
      <c r="HLO469" s="43"/>
      <c r="HLP469" s="43"/>
      <c r="HLQ469" s="43"/>
      <c r="HLR469" s="43"/>
      <c r="HLS469" s="43"/>
      <c r="HLT469" s="43"/>
      <c r="HLU469" s="43"/>
      <c r="HLV469" s="43"/>
      <c r="HLW469" s="43"/>
      <c r="HLX469" s="43"/>
      <c r="HLY469" s="43"/>
      <c r="HLZ469" s="43"/>
      <c r="HMA469" s="43"/>
      <c r="HMB469" s="43"/>
      <c r="HMC469" s="43"/>
      <c r="HMD469" s="43"/>
      <c r="HME469" s="43"/>
      <c r="HMF469" s="43"/>
      <c r="HMG469" s="43"/>
      <c r="HMH469" s="43"/>
      <c r="HMI469" s="43"/>
      <c r="HMJ469" s="43"/>
      <c r="HMK469" s="43"/>
      <c r="HML469" s="43"/>
      <c r="HMM469" s="43"/>
      <c r="HMN469" s="43"/>
      <c r="HMO469" s="43"/>
      <c r="HMP469" s="43"/>
      <c r="HMQ469" s="43"/>
      <c r="HMR469" s="43"/>
      <c r="HMS469" s="43"/>
      <c r="HMT469" s="43"/>
      <c r="HMU469" s="43"/>
      <c r="HMV469" s="43"/>
      <c r="HMW469" s="43"/>
      <c r="HMX469" s="43"/>
      <c r="HMY469" s="43"/>
      <c r="HMZ469" s="43"/>
      <c r="HNA469" s="43"/>
      <c r="HNB469" s="43"/>
      <c r="HNC469" s="43"/>
      <c r="HND469" s="43"/>
      <c r="HNE469" s="43"/>
      <c r="HNF469" s="43"/>
      <c r="HNG469" s="43"/>
      <c r="HNH469" s="43"/>
      <c r="HNI469" s="43"/>
      <c r="HNJ469" s="43"/>
      <c r="HNK469" s="43"/>
      <c r="HNL469" s="43"/>
      <c r="HNM469" s="43"/>
      <c r="HNN469" s="43"/>
      <c r="HNO469" s="43"/>
      <c r="HNP469" s="43"/>
      <c r="HNQ469" s="43"/>
      <c r="HNR469" s="43"/>
      <c r="HNS469" s="43"/>
      <c r="HNT469" s="43"/>
      <c r="HNU469" s="43"/>
      <c r="HNV469" s="43"/>
      <c r="HNW469" s="43"/>
      <c r="HNX469" s="43"/>
      <c r="HNY469" s="43"/>
      <c r="HNZ469" s="43"/>
      <c r="HOA469" s="43"/>
      <c r="HOB469" s="43"/>
      <c r="HOC469" s="43"/>
      <c r="HOD469" s="43"/>
      <c r="HOE469" s="43"/>
      <c r="HOF469" s="43"/>
      <c r="HOG469" s="43"/>
      <c r="HOH469" s="43"/>
      <c r="HOI469" s="43"/>
      <c r="HOJ469" s="43"/>
      <c r="HOK469" s="43"/>
      <c r="HOL469" s="43"/>
      <c r="HOM469" s="43"/>
      <c r="HON469" s="43"/>
      <c r="HOO469" s="43"/>
      <c r="HOP469" s="43"/>
      <c r="HOQ469" s="43"/>
      <c r="HOR469" s="43"/>
      <c r="HOS469" s="43"/>
      <c r="HOT469" s="43"/>
      <c r="HOU469" s="43"/>
      <c r="HOV469" s="43"/>
      <c r="HOW469" s="43"/>
      <c r="HOX469" s="43"/>
      <c r="HOY469" s="43"/>
      <c r="HOZ469" s="43"/>
      <c r="HPA469" s="43"/>
      <c r="HPB469" s="43"/>
      <c r="HPC469" s="43"/>
      <c r="HPD469" s="43"/>
      <c r="HPE469" s="43"/>
      <c r="HPF469" s="43"/>
      <c r="HPG469" s="43"/>
      <c r="HPH469" s="43"/>
      <c r="HPI469" s="43"/>
      <c r="HPJ469" s="43"/>
      <c r="HPK469" s="43"/>
      <c r="HPL469" s="43"/>
      <c r="HPM469" s="43"/>
      <c r="HPN469" s="43"/>
      <c r="HPO469" s="43"/>
      <c r="HPP469" s="43"/>
      <c r="HPQ469" s="43"/>
      <c r="HPR469" s="43"/>
      <c r="HPS469" s="43"/>
      <c r="HPT469" s="43"/>
      <c r="HPU469" s="43"/>
      <c r="HPV469" s="43"/>
      <c r="HPW469" s="43"/>
      <c r="HPX469" s="43"/>
      <c r="HPY469" s="43"/>
      <c r="HPZ469" s="43"/>
      <c r="HQA469" s="43"/>
      <c r="HQB469" s="43"/>
      <c r="HQC469" s="43"/>
      <c r="HQD469" s="43"/>
      <c r="HQE469" s="43"/>
      <c r="HQF469" s="43"/>
      <c r="HQG469" s="43"/>
      <c r="HQH469" s="43"/>
      <c r="HQI469" s="43"/>
      <c r="HQJ469" s="43"/>
      <c r="HQK469" s="43"/>
      <c r="HQL469" s="43"/>
      <c r="HQM469" s="43"/>
      <c r="HQN469" s="43"/>
      <c r="HQO469" s="43"/>
      <c r="HQP469" s="43"/>
      <c r="HQQ469" s="43"/>
      <c r="HQR469" s="43"/>
      <c r="HQS469" s="43"/>
      <c r="HQT469" s="43"/>
      <c r="HQU469" s="43"/>
      <c r="HQV469" s="43"/>
      <c r="HQW469" s="43"/>
      <c r="HQX469" s="43"/>
      <c r="HQY469" s="43"/>
      <c r="HQZ469" s="43"/>
      <c r="HRA469" s="43"/>
      <c r="HRB469" s="43"/>
      <c r="HRC469" s="43"/>
      <c r="HRD469" s="43"/>
      <c r="HRE469" s="43"/>
      <c r="HRF469" s="43"/>
      <c r="HRG469" s="43"/>
      <c r="HRH469" s="43"/>
      <c r="HRI469" s="43"/>
      <c r="HRJ469" s="43"/>
      <c r="HRK469" s="43"/>
      <c r="HRL469" s="43"/>
      <c r="HRM469" s="43"/>
      <c r="HRN469" s="43"/>
      <c r="HRO469" s="43"/>
      <c r="HRP469" s="43"/>
      <c r="HRQ469" s="43"/>
      <c r="HRR469" s="43"/>
      <c r="HRS469" s="43"/>
      <c r="HRT469" s="43"/>
      <c r="HRU469" s="43"/>
      <c r="HRV469" s="43"/>
      <c r="HRW469" s="43"/>
      <c r="HRX469" s="43"/>
      <c r="HRY469" s="43"/>
      <c r="HRZ469" s="43"/>
      <c r="HSA469" s="43"/>
      <c r="HSB469" s="43"/>
      <c r="HSC469" s="43"/>
      <c r="HSD469" s="43"/>
      <c r="HSE469" s="43"/>
      <c r="HSF469" s="43"/>
      <c r="HSG469" s="43"/>
      <c r="HSH469" s="43"/>
      <c r="HSI469" s="43"/>
      <c r="HSJ469" s="43"/>
      <c r="HSK469" s="43"/>
      <c r="HSL469" s="43"/>
      <c r="HSM469" s="43"/>
      <c r="HSN469" s="43"/>
      <c r="HSO469" s="43"/>
      <c r="HSP469" s="43"/>
      <c r="HSQ469" s="43"/>
      <c r="HSR469" s="43"/>
      <c r="HSS469" s="43"/>
      <c r="HST469" s="43"/>
      <c r="HSU469" s="43"/>
      <c r="HSV469" s="43"/>
      <c r="HSW469" s="43"/>
      <c r="HSX469" s="43"/>
      <c r="HSY469" s="43"/>
      <c r="HSZ469" s="43"/>
      <c r="HTA469" s="43"/>
      <c r="HTB469" s="43"/>
      <c r="HTC469" s="43"/>
      <c r="HTD469" s="43"/>
      <c r="HTE469" s="43"/>
      <c r="HTF469" s="43"/>
      <c r="HTG469" s="43"/>
      <c r="HTH469" s="43"/>
      <c r="HTI469" s="43"/>
      <c r="HTJ469" s="43"/>
      <c r="HTK469" s="43"/>
      <c r="HTL469" s="43"/>
      <c r="HTM469" s="43"/>
      <c r="HTN469" s="43"/>
      <c r="HTO469" s="43"/>
      <c r="HTP469" s="43"/>
      <c r="HTQ469" s="43"/>
      <c r="HTR469" s="43"/>
      <c r="HTS469" s="43"/>
      <c r="HTT469" s="43"/>
      <c r="HTU469" s="43"/>
      <c r="HTV469" s="43"/>
      <c r="HTW469" s="43"/>
      <c r="HTX469" s="43"/>
      <c r="HTY469" s="43"/>
      <c r="HTZ469" s="43"/>
      <c r="HUA469" s="43"/>
      <c r="HUB469" s="43"/>
      <c r="HUC469" s="43"/>
      <c r="HUD469" s="43"/>
      <c r="HUE469" s="43"/>
      <c r="HUF469" s="43"/>
      <c r="HUG469" s="43"/>
      <c r="HUH469" s="43"/>
      <c r="HUI469" s="43"/>
      <c r="HUJ469" s="43"/>
      <c r="HUK469" s="43"/>
      <c r="HUL469" s="43"/>
      <c r="HUM469" s="43"/>
      <c r="HUN469" s="43"/>
      <c r="HUO469" s="43"/>
      <c r="HUP469" s="43"/>
      <c r="HUQ469" s="43"/>
      <c r="HUR469" s="43"/>
      <c r="HUS469" s="43"/>
      <c r="HUT469" s="43"/>
      <c r="HUU469" s="43"/>
      <c r="HUV469" s="43"/>
      <c r="HUW469" s="43"/>
      <c r="HUX469" s="43"/>
      <c r="HUY469" s="43"/>
      <c r="HUZ469" s="43"/>
      <c r="HVA469" s="43"/>
      <c r="HVB469" s="43"/>
      <c r="HVC469" s="43"/>
      <c r="HVD469" s="43"/>
      <c r="HVE469" s="43"/>
      <c r="HVF469" s="43"/>
      <c r="HVG469" s="43"/>
      <c r="HVH469" s="43"/>
      <c r="HVI469" s="43"/>
      <c r="HVJ469" s="43"/>
      <c r="HVK469" s="43"/>
      <c r="HVL469" s="43"/>
      <c r="HVM469" s="43"/>
      <c r="HVN469" s="43"/>
      <c r="HVO469" s="43"/>
      <c r="HVP469" s="43"/>
      <c r="HVQ469" s="43"/>
      <c r="HVR469" s="43"/>
      <c r="HVS469" s="43"/>
      <c r="HVT469" s="43"/>
      <c r="HVU469" s="43"/>
      <c r="HVV469" s="43"/>
      <c r="HVW469" s="43"/>
      <c r="HVX469" s="43"/>
      <c r="HVY469" s="43"/>
      <c r="HVZ469" s="43"/>
      <c r="HWA469" s="43"/>
      <c r="HWB469" s="43"/>
      <c r="HWC469" s="43"/>
      <c r="HWD469" s="43"/>
      <c r="HWE469" s="43"/>
      <c r="HWF469" s="43"/>
      <c r="HWG469" s="43"/>
      <c r="HWH469" s="43"/>
      <c r="HWI469" s="43"/>
      <c r="HWJ469" s="43"/>
      <c r="HWK469" s="43"/>
      <c r="HWL469" s="43"/>
      <c r="HWM469" s="43"/>
      <c r="HWN469" s="43"/>
      <c r="HWO469" s="43"/>
      <c r="HWP469" s="43"/>
      <c r="HWQ469" s="43"/>
      <c r="HWR469" s="43"/>
      <c r="HWS469" s="43"/>
      <c r="HWT469" s="43"/>
      <c r="HWU469" s="43"/>
      <c r="HWV469" s="43"/>
      <c r="HWW469" s="43"/>
      <c r="HWX469" s="43"/>
      <c r="HWY469" s="43"/>
      <c r="HWZ469" s="43"/>
      <c r="HXA469" s="43"/>
      <c r="HXB469" s="43"/>
      <c r="HXC469" s="43"/>
      <c r="HXD469" s="43"/>
      <c r="HXE469" s="43"/>
      <c r="HXF469" s="43"/>
      <c r="HXG469" s="43"/>
      <c r="HXH469" s="43"/>
      <c r="HXI469" s="43"/>
      <c r="HXJ469" s="43"/>
      <c r="HXK469" s="43"/>
      <c r="HXL469" s="43"/>
      <c r="HXM469" s="43"/>
      <c r="HXN469" s="43"/>
      <c r="HXO469" s="43"/>
      <c r="HXP469" s="43"/>
      <c r="HXQ469" s="43"/>
      <c r="HXR469" s="43"/>
      <c r="HXS469" s="43"/>
      <c r="HXT469" s="43"/>
      <c r="HXU469" s="43"/>
      <c r="HXV469" s="43"/>
      <c r="HXW469" s="43"/>
      <c r="HXX469" s="43"/>
      <c r="HXY469" s="43"/>
      <c r="HXZ469" s="43"/>
      <c r="HYA469" s="43"/>
      <c r="HYB469" s="43"/>
      <c r="HYC469" s="43"/>
      <c r="HYD469" s="43"/>
      <c r="HYE469" s="43"/>
      <c r="HYF469" s="43"/>
      <c r="HYG469" s="43"/>
      <c r="HYH469" s="43"/>
      <c r="HYI469" s="43"/>
      <c r="HYJ469" s="43"/>
      <c r="HYK469" s="43"/>
      <c r="HYL469" s="43"/>
      <c r="HYM469" s="43"/>
      <c r="HYN469" s="43"/>
      <c r="HYO469" s="43"/>
      <c r="HYP469" s="43"/>
      <c r="HYQ469" s="43"/>
      <c r="HYR469" s="43"/>
      <c r="HYS469" s="43"/>
      <c r="HYT469" s="43"/>
      <c r="HYU469" s="43"/>
      <c r="HYV469" s="43"/>
      <c r="HYW469" s="43"/>
      <c r="HYX469" s="43"/>
      <c r="HYY469" s="43"/>
      <c r="HYZ469" s="43"/>
      <c r="HZA469" s="43"/>
      <c r="HZB469" s="43"/>
      <c r="HZC469" s="43"/>
      <c r="HZD469" s="43"/>
      <c r="HZE469" s="43"/>
      <c r="HZF469" s="43"/>
      <c r="HZG469" s="43"/>
      <c r="HZH469" s="43"/>
      <c r="HZI469" s="43"/>
      <c r="HZJ469" s="43"/>
      <c r="HZK469" s="43"/>
      <c r="HZL469" s="43"/>
      <c r="HZM469" s="43"/>
      <c r="HZN469" s="43"/>
      <c r="HZO469" s="43"/>
      <c r="HZP469" s="43"/>
      <c r="HZQ469" s="43"/>
      <c r="HZR469" s="43"/>
      <c r="HZS469" s="43"/>
      <c r="HZT469" s="43"/>
      <c r="HZU469" s="43"/>
      <c r="HZV469" s="43"/>
      <c r="HZW469" s="43"/>
      <c r="HZX469" s="43"/>
      <c r="HZY469" s="43"/>
      <c r="HZZ469" s="43"/>
      <c r="IAA469" s="43"/>
      <c r="IAB469" s="43"/>
      <c r="IAC469" s="43"/>
      <c r="IAD469" s="43"/>
      <c r="IAE469" s="43"/>
      <c r="IAF469" s="43"/>
      <c r="IAG469" s="43"/>
      <c r="IAH469" s="43"/>
      <c r="IAI469" s="43"/>
      <c r="IAJ469" s="43"/>
      <c r="IAK469" s="43"/>
      <c r="IAL469" s="43"/>
      <c r="IAM469" s="43"/>
      <c r="IAN469" s="43"/>
      <c r="IAO469" s="43"/>
      <c r="IAP469" s="43"/>
      <c r="IAQ469" s="43"/>
      <c r="IAR469" s="43"/>
      <c r="IAS469" s="43"/>
      <c r="IAT469" s="43"/>
      <c r="IAU469" s="43"/>
      <c r="IAV469" s="43"/>
      <c r="IAW469" s="43"/>
      <c r="IAX469" s="43"/>
      <c r="IAY469" s="43"/>
      <c r="IAZ469" s="43"/>
      <c r="IBA469" s="43"/>
      <c r="IBB469" s="43"/>
      <c r="IBC469" s="43"/>
      <c r="IBD469" s="43"/>
      <c r="IBE469" s="43"/>
      <c r="IBF469" s="43"/>
      <c r="IBG469" s="43"/>
      <c r="IBH469" s="43"/>
      <c r="IBI469" s="43"/>
      <c r="IBJ469" s="43"/>
      <c r="IBK469" s="43"/>
      <c r="IBL469" s="43"/>
      <c r="IBM469" s="43"/>
      <c r="IBN469" s="43"/>
      <c r="IBO469" s="43"/>
      <c r="IBP469" s="43"/>
      <c r="IBQ469" s="43"/>
      <c r="IBR469" s="43"/>
      <c r="IBS469" s="43"/>
      <c r="IBT469" s="43"/>
      <c r="IBU469" s="43"/>
      <c r="IBV469" s="43"/>
      <c r="IBW469" s="43"/>
      <c r="IBX469" s="43"/>
      <c r="IBY469" s="43"/>
      <c r="IBZ469" s="43"/>
      <c r="ICA469" s="43"/>
      <c r="ICB469" s="43"/>
      <c r="ICC469" s="43"/>
      <c r="ICD469" s="43"/>
      <c r="ICE469" s="43"/>
      <c r="ICF469" s="43"/>
      <c r="ICG469" s="43"/>
      <c r="ICH469" s="43"/>
      <c r="ICI469" s="43"/>
      <c r="ICJ469" s="43"/>
      <c r="ICK469" s="43"/>
      <c r="ICL469" s="43"/>
      <c r="ICM469" s="43"/>
      <c r="ICN469" s="43"/>
      <c r="ICO469" s="43"/>
      <c r="ICP469" s="43"/>
      <c r="ICQ469" s="43"/>
      <c r="ICR469" s="43"/>
      <c r="ICS469" s="43"/>
      <c r="ICT469" s="43"/>
      <c r="ICU469" s="43"/>
      <c r="ICV469" s="43"/>
      <c r="ICW469" s="43"/>
      <c r="ICX469" s="43"/>
      <c r="ICY469" s="43"/>
      <c r="ICZ469" s="43"/>
      <c r="IDA469" s="43"/>
      <c r="IDB469" s="43"/>
      <c r="IDC469" s="43"/>
      <c r="IDD469" s="43"/>
      <c r="IDE469" s="43"/>
      <c r="IDF469" s="43"/>
      <c r="IDG469" s="43"/>
      <c r="IDH469" s="43"/>
      <c r="IDI469" s="43"/>
      <c r="IDJ469" s="43"/>
      <c r="IDK469" s="43"/>
      <c r="IDL469" s="43"/>
      <c r="IDM469" s="43"/>
      <c r="IDN469" s="43"/>
      <c r="IDO469" s="43"/>
      <c r="IDP469" s="43"/>
      <c r="IDQ469" s="43"/>
      <c r="IDR469" s="43"/>
      <c r="IDS469" s="43"/>
      <c r="IDT469" s="43"/>
      <c r="IDU469" s="43"/>
      <c r="IDV469" s="43"/>
      <c r="IDW469" s="43"/>
      <c r="IDX469" s="43"/>
      <c r="IDY469" s="43"/>
      <c r="IDZ469" s="43"/>
      <c r="IEA469" s="43"/>
      <c r="IEB469" s="43"/>
      <c r="IEC469" s="43"/>
      <c r="IED469" s="43"/>
      <c r="IEE469" s="43"/>
      <c r="IEF469" s="43"/>
      <c r="IEG469" s="43"/>
      <c r="IEH469" s="43"/>
      <c r="IEI469" s="43"/>
      <c r="IEJ469" s="43"/>
      <c r="IEK469" s="43"/>
      <c r="IEL469" s="43"/>
      <c r="IEM469" s="43"/>
      <c r="IEN469" s="43"/>
      <c r="IEO469" s="43"/>
      <c r="IEP469" s="43"/>
      <c r="IEQ469" s="43"/>
      <c r="IER469" s="43"/>
      <c r="IES469" s="43"/>
      <c r="IET469" s="43"/>
      <c r="IEU469" s="43"/>
      <c r="IEV469" s="43"/>
      <c r="IEW469" s="43"/>
      <c r="IEX469" s="43"/>
      <c r="IEY469" s="43"/>
      <c r="IEZ469" s="43"/>
      <c r="IFA469" s="43"/>
      <c r="IFB469" s="43"/>
      <c r="IFC469" s="43"/>
      <c r="IFD469" s="43"/>
      <c r="IFE469" s="43"/>
      <c r="IFF469" s="43"/>
      <c r="IFG469" s="43"/>
      <c r="IFH469" s="43"/>
      <c r="IFI469" s="43"/>
      <c r="IFJ469" s="43"/>
      <c r="IFK469" s="43"/>
      <c r="IFL469" s="43"/>
      <c r="IFM469" s="43"/>
      <c r="IFN469" s="43"/>
      <c r="IFO469" s="43"/>
      <c r="IFP469" s="43"/>
      <c r="IFQ469" s="43"/>
      <c r="IFR469" s="43"/>
      <c r="IFS469" s="43"/>
      <c r="IFT469" s="43"/>
      <c r="IFU469" s="43"/>
      <c r="IFV469" s="43"/>
      <c r="IFW469" s="43"/>
      <c r="IFX469" s="43"/>
      <c r="IFY469" s="43"/>
      <c r="IFZ469" s="43"/>
      <c r="IGA469" s="43"/>
      <c r="IGB469" s="43"/>
      <c r="IGC469" s="43"/>
      <c r="IGD469" s="43"/>
      <c r="IGE469" s="43"/>
      <c r="IGF469" s="43"/>
      <c r="IGG469" s="43"/>
      <c r="IGH469" s="43"/>
      <c r="IGI469" s="43"/>
      <c r="IGJ469" s="43"/>
      <c r="IGK469" s="43"/>
      <c r="IGL469" s="43"/>
      <c r="IGM469" s="43"/>
      <c r="IGN469" s="43"/>
      <c r="IGO469" s="43"/>
      <c r="IGP469" s="43"/>
      <c r="IGQ469" s="43"/>
      <c r="IGR469" s="43"/>
      <c r="IGS469" s="43"/>
      <c r="IGT469" s="43"/>
      <c r="IGU469" s="43"/>
      <c r="IGV469" s="43"/>
      <c r="IGW469" s="43"/>
      <c r="IGX469" s="43"/>
      <c r="IGY469" s="43"/>
      <c r="IGZ469" s="43"/>
      <c r="IHA469" s="43"/>
      <c r="IHB469" s="43"/>
      <c r="IHC469" s="43"/>
      <c r="IHD469" s="43"/>
      <c r="IHE469" s="43"/>
      <c r="IHF469" s="43"/>
      <c r="IHG469" s="43"/>
      <c r="IHH469" s="43"/>
      <c r="IHI469" s="43"/>
      <c r="IHJ469" s="43"/>
      <c r="IHK469" s="43"/>
      <c r="IHL469" s="43"/>
      <c r="IHM469" s="43"/>
      <c r="IHN469" s="43"/>
      <c r="IHO469" s="43"/>
      <c r="IHP469" s="43"/>
      <c r="IHQ469" s="43"/>
      <c r="IHR469" s="43"/>
      <c r="IHS469" s="43"/>
      <c r="IHT469" s="43"/>
      <c r="IHU469" s="43"/>
      <c r="IHV469" s="43"/>
      <c r="IHW469" s="43"/>
      <c r="IHX469" s="43"/>
      <c r="IHY469" s="43"/>
      <c r="IHZ469" s="43"/>
      <c r="IIA469" s="43"/>
      <c r="IIB469" s="43"/>
      <c r="IIC469" s="43"/>
      <c r="IID469" s="43"/>
      <c r="IIE469" s="43"/>
      <c r="IIF469" s="43"/>
      <c r="IIG469" s="43"/>
      <c r="IIH469" s="43"/>
      <c r="III469" s="43"/>
      <c r="IIJ469" s="43"/>
      <c r="IIK469" s="43"/>
      <c r="IIL469" s="43"/>
      <c r="IIM469" s="43"/>
      <c r="IIN469" s="43"/>
      <c r="IIO469" s="43"/>
      <c r="IIP469" s="43"/>
      <c r="IIQ469" s="43"/>
      <c r="IIR469" s="43"/>
      <c r="IIS469" s="43"/>
      <c r="IIT469" s="43"/>
      <c r="IIU469" s="43"/>
      <c r="IIV469" s="43"/>
      <c r="IIW469" s="43"/>
      <c r="IIX469" s="43"/>
      <c r="IIY469" s="43"/>
      <c r="IIZ469" s="43"/>
      <c r="IJA469" s="43"/>
      <c r="IJB469" s="43"/>
      <c r="IJC469" s="43"/>
      <c r="IJD469" s="43"/>
      <c r="IJE469" s="43"/>
      <c r="IJF469" s="43"/>
      <c r="IJG469" s="43"/>
      <c r="IJH469" s="43"/>
      <c r="IJI469" s="43"/>
      <c r="IJJ469" s="43"/>
      <c r="IJK469" s="43"/>
      <c r="IJL469" s="43"/>
      <c r="IJM469" s="43"/>
      <c r="IJN469" s="43"/>
      <c r="IJO469" s="43"/>
      <c r="IJP469" s="43"/>
      <c r="IJQ469" s="43"/>
      <c r="IJR469" s="43"/>
      <c r="IJS469" s="43"/>
      <c r="IJT469" s="43"/>
      <c r="IJU469" s="43"/>
      <c r="IJV469" s="43"/>
      <c r="IJW469" s="43"/>
      <c r="IJX469" s="43"/>
      <c r="IJY469" s="43"/>
      <c r="IJZ469" s="43"/>
      <c r="IKA469" s="43"/>
      <c r="IKB469" s="43"/>
      <c r="IKC469" s="43"/>
      <c r="IKD469" s="43"/>
      <c r="IKE469" s="43"/>
      <c r="IKF469" s="43"/>
      <c r="IKG469" s="43"/>
      <c r="IKH469" s="43"/>
      <c r="IKI469" s="43"/>
      <c r="IKJ469" s="43"/>
      <c r="IKK469" s="43"/>
      <c r="IKL469" s="43"/>
      <c r="IKM469" s="43"/>
      <c r="IKN469" s="43"/>
      <c r="IKO469" s="43"/>
      <c r="IKP469" s="43"/>
      <c r="IKQ469" s="43"/>
      <c r="IKR469" s="43"/>
      <c r="IKS469" s="43"/>
      <c r="IKT469" s="43"/>
      <c r="IKU469" s="43"/>
      <c r="IKV469" s="43"/>
      <c r="IKW469" s="43"/>
      <c r="IKX469" s="43"/>
      <c r="IKY469" s="43"/>
      <c r="IKZ469" s="43"/>
      <c r="ILA469" s="43"/>
      <c r="ILB469" s="43"/>
      <c r="ILC469" s="43"/>
      <c r="ILD469" s="43"/>
      <c r="ILE469" s="43"/>
      <c r="ILF469" s="43"/>
      <c r="ILG469" s="43"/>
      <c r="ILH469" s="43"/>
      <c r="ILI469" s="43"/>
      <c r="ILJ469" s="43"/>
      <c r="ILK469" s="43"/>
      <c r="ILL469" s="43"/>
      <c r="ILM469" s="43"/>
      <c r="ILN469" s="43"/>
      <c r="ILO469" s="43"/>
      <c r="ILP469" s="43"/>
      <c r="ILQ469" s="43"/>
      <c r="ILR469" s="43"/>
      <c r="ILS469" s="43"/>
      <c r="ILT469" s="43"/>
      <c r="ILU469" s="43"/>
      <c r="ILV469" s="43"/>
      <c r="ILW469" s="43"/>
      <c r="ILX469" s="43"/>
      <c r="ILY469" s="43"/>
      <c r="ILZ469" s="43"/>
      <c r="IMA469" s="43"/>
      <c r="IMB469" s="43"/>
      <c r="IMC469" s="43"/>
      <c r="IMD469" s="43"/>
      <c r="IME469" s="43"/>
      <c r="IMF469" s="43"/>
      <c r="IMG469" s="43"/>
      <c r="IMH469" s="43"/>
      <c r="IMI469" s="43"/>
      <c r="IMJ469" s="43"/>
      <c r="IMK469" s="43"/>
      <c r="IML469" s="43"/>
      <c r="IMM469" s="43"/>
      <c r="IMN469" s="43"/>
      <c r="IMO469" s="43"/>
      <c r="IMP469" s="43"/>
      <c r="IMQ469" s="43"/>
      <c r="IMR469" s="43"/>
      <c r="IMS469" s="43"/>
      <c r="IMT469" s="43"/>
      <c r="IMU469" s="43"/>
      <c r="IMV469" s="43"/>
      <c r="IMW469" s="43"/>
      <c r="IMX469" s="43"/>
      <c r="IMY469" s="43"/>
      <c r="IMZ469" s="43"/>
      <c r="INA469" s="43"/>
      <c r="INB469" s="43"/>
      <c r="INC469" s="43"/>
      <c r="IND469" s="43"/>
      <c r="INE469" s="43"/>
      <c r="INF469" s="43"/>
      <c r="ING469" s="43"/>
      <c r="INH469" s="43"/>
      <c r="INI469" s="43"/>
      <c r="INJ469" s="43"/>
      <c r="INK469" s="43"/>
      <c r="INL469" s="43"/>
      <c r="INM469" s="43"/>
      <c r="INN469" s="43"/>
      <c r="INO469" s="43"/>
      <c r="INP469" s="43"/>
      <c r="INQ469" s="43"/>
      <c r="INR469" s="43"/>
      <c r="INS469" s="43"/>
      <c r="INT469" s="43"/>
      <c r="INU469" s="43"/>
      <c r="INV469" s="43"/>
      <c r="INW469" s="43"/>
      <c r="INX469" s="43"/>
      <c r="INY469" s="43"/>
      <c r="INZ469" s="43"/>
      <c r="IOA469" s="43"/>
      <c r="IOB469" s="43"/>
      <c r="IOC469" s="43"/>
      <c r="IOD469" s="43"/>
      <c r="IOE469" s="43"/>
      <c r="IOF469" s="43"/>
      <c r="IOG469" s="43"/>
      <c r="IOH469" s="43"/>
      <c r="IOI469" s="43"/>
      <c r="IOJ469" s="43"/>
      <c r="IOK469" s="43"/>
      <c r="IOL469" s="43"/>
      <c r="IOM469" s="43"/>
      <c r="ION469" s="43"/>
      <c r="IOO469" s="43"/>
      <c r="IOP469" s="43"/>
      <c r="IOQ469" s="43"/>
      <c r="IOR469" s="43"/>
      <c r="IOS469" s="43"/>
      <c r="IOT469" s="43"/>
      <c r="IOU469" s="43"/>
      <c r="IOV469" s="43"/>
      <c r="IOW469" s="43"/>
      <c r="IOX469" s="43"/>
      <c r="IOY469" s="43"/>
      <c r="IOZ469" s="43"/>
      <c r="IPA469" s="43"/>
      <c r="IPB469" s="43"/>
      <c r="IPC469" s="43"/>
      <c r="IPD469" s="43"/>
      <c r="IPE469" s="43"/>
      <c r="IPF469" s="43"/>
      <c r="IPG469" s="43"/>
      <c r="IPH469" s="43"/>
      <c r="IPI469" s="43"/>
      <c r="IPJ469" s="43"/>
      <c r="IPK469" s="43"/>
      <c r="IPL469" s="43"/>
      <c r="IPM469" s="43"/>
      <c r="IPN469" s="43"/>
      <c r="IPO469" s="43"/>
      <c r="IPP469" s="43"/>
      <c r="IPQ469" s="43"/>
      <c r="IPR469" s="43"/>
      <c r="IPS469" s="43"/>
      <c r="IPT469" s="43"/>
      <c r="IPU469" s="43"/>
      <c r="IPV469" s="43"/>
      <c r="IPW469" s="43"/>
      <c r="IPX469" s="43"/>
      <c r="IPY469" s="43"/>
      <c r="IPZ469" s="43"/>
      <c r="IQA469" s="43"/>
      <c r="IQB469" s="43"/>
      <c r="IQC469" s="43"/>
      <c r="IQD469" s="43"/>
      <c r="IQE469" s="43"/>
      <c r="IQF469" s="43"/>
      <c r="IQG469" s="43"/>
      <c r="IQH469" s="43"/>
      <c r="IQI469" s="43"/>
      <c r="IQJ469" s="43"/>
      <c r="IQK469" s="43"/>
      <c r="IQL469" s="43"/>
      <c r="IQM469" s="43"/>
      <c r="IQN469" s="43"/>
      <c r="IQO469" s="43"/>
      <c r="IQP469" s="43"/>
      <c r="IQQ469" s="43"/>
      <c r="IQR469" s="43"/>
      <c r="IQS469" s="43"/>
      <c r="IQT469" s="43"/>
      <c r="IQU469" s="43"/>
      <c r="IQV469" s="43"/>
      <c r="IQW469" s="43"/>
      <c r="IQX469" s="43"/>
      <c r="IQY469" s="43"/>
      <c r="IQZ469" s="43"/>
      <c r="IRA469" s="43"/>
      <c r="IRB469" s="43"/>
      <c r="IRC469" s="43"/>
      <c r="IRD469" s="43"/>
      <c r="IRE469" s="43"/>
      <c r="IRF469" s="43"/>
      <c r="IRG469" s="43"/>
      <c r="IRH469" s="43"/>
      <c r="IRI469" s="43"/>
      <c r="IRJ469" s="43"/>
      <c r="IRK469" s="43"/>
      <c r="IRL469" s="43"/>
      <c r="IRM469" s="43"/>
      <c r="IRN469" s="43"/>
      <c r="IRO469" s="43"/>
      <c r="IRP469" s="43"/>
      <c r="IRQ469" s="43"/>
      <c r="IRR469" s="43"/>
      <c r="IRS469" s="43"/>
      <c r="IRT469" s="43"/>
      <c r="IRU469" s="43"/>
      <c r="IRV469" s="43"/>
      <c r="IRW469" s="43"/>
      <c r="IRX469" s="43"/>
      <c r="IRY469" s="43"/>
      <c r="IRZ469" s="43"/>
      <c r="ISA469" s="43"/>
      <c r="ISB469" s="43"/>
      <c r="ISC469" s="43"/>
      <c r="ISD469" s="43"/>
      <c r="ISE469" s="43"/>
      <c r="ISF469" s="43"/>
      <c r="ISG469" s="43"/>
      <c r="ISH469" s="43"/>
      <c r="ISI469" s="43"/>
      <c r="ISJ469" s="43"/>
      <c r="ISK469" s="43"/>
      <c r="ISL469" s="43"/>
      <c r="ISM469" s="43"/>
      <c r="ISN469" s="43"/>
      <c r="ISO469" s="43"/>
      <c r="ISP469" s="43"/>
      <c r="ISQ469" s="43"/>
      <c r="ISR469" s="43"/>
      <c r="ISS469" s="43"/>
      <c r="IST469" s="43"/>
      <c r="ISU469" s="43"/>
      <c r="ISV469" s="43"/>
      <c r="ISW469" s="43"/>
      <c r="ISX469" s="43"/>
      <c r="ISY469" s="43"/>
      <c r="ISZ469" s="43"/>
      <c r="ITA469" s="43"/>
      <c r="ITB469" s="43"/>
      <c r="ITC469" s="43"/>
      <c r="ITD469" s="43"/>
      <c r="ITE469" s="43"/>
      <c r="ITF469" s="43"/>
      <c r="ITG469" s="43"/>
      <c r="ITH469" s="43"/>
      <c r="ITI469" s="43"/>
      <c r="ITJ469" s="43"/>
      <c r="ITK469" s="43"/>
      <c r="ITL469" s="43"/>
      <c r="ITM469" s="43"/>
      <c r="ITN469" s="43"/>
      <c r="ITO469" s="43"/>
      <c r="ITP469" s="43"/>
      <c r="ITQ469" s="43"/>
      <c r="ITR469" s="43"/>
      <c r="ITS469" s="43"/>
      <c r="ITT469" s="43"/>
      <c r="ITU469" s="43"/>
      <c r="ITV469" s="43"/>
      <c r="ITW469" s="43"/>
      <c r="ITX469" s="43"/>
      <c r="ITY469" s="43"/>
      <c r="ITZ469" s="43"/>
      <c r="IUA469" s="43"/>
      <c r="IUB469" s="43"/>
      <c r="IUC469" s="43"/>
      <c r="IUD469" s="43"/>
      <c r="IUE469" s="43"/>
      <c r="IUF469" s="43"/>
      <c r="IUG469" s="43"/>
      <c r="IUH469" s="43"/>
      <c r="IUI469" s="43"/>
      <c r="IUJ469" s="43"/>
      <c r="IUK469" s="43"/>
      <c r="IUL469" s="43"/>
      <c r="IUM469" s="43"/>
      <c r="IUN469" s="43"/>
      <c r="IUO469" s="43"/>
      <c r="IUP469" s="43"/>
      <c r="IUQ469" s="43"/>
      <c r="IUR469" s="43"/>
      <c r="IUS469" s="43"/>
      <c r="IUT469" s="43"/>
      <c r="IUU469" s="43"/>
      <c r="IUV469" s="43"/>
      <c r="IUW469" s="43"/>
      <c r="IUX469" s="43"/>
      <c r="IUY469" s="43"/>
      <c r="IUZ469" s="43"/>
      <c r="IVA469" s="43"/>
      <c r="IVB469" s="43"/>
      <c r="IVC469" s="43"/>
      <c r="IVD469" s="43"/>
      <c r="IVE469" s="43"/>
      <c r="IVF469" s="43"/>
      <c r="IVG469" s="43"/>
      <c r="IVH469" s="43"/>
      <c r="IVI469" s="43"/>
      <c r="IVJ469" s="43"/>
      <c r="IVK469" s="43"/>
      <c r="IVL469" s="43"/>
      <c r="IVM469" s="43"/>
      <c r="IVN469" s="43"/>
      <c r="IVO469" s="43"/>
      <c r="IVP469" s="43"/>
      <c r="IVQ469" s="43"/>
      <c r="IVR469" s="43"/>
      <c r="IVS469" s="43"/>
      <c r="IVT469" s="43"/>
      <c r="IVU469" s="43"/>
      <c r="IVV469" s="43"/>
      <c r="IVW469" s="43"/>
      <c r="IVX469" s="43"/>
      <c r="IVY469" s="43"/>
      <c r="IVZ469" s="43"/>
      <c r="IWA469" s="43"/>
      <c r="IWB469" s="43"/>
      <c r="IWC469" s="43"/>
      <c r="IWD469" s="43"/>
      <c r="IWE469" s="43"/>
      <c r="IWF469" s="43"/>
      <c r="IWG469" s="43"/>
      <c r="IWH469" s="43"/>
      <c r="IWI469" s="43"/>
      <c r="IWJ469" s="43"/>
      <c r="IWK469" s="43"/>
      <c r="IWL469" s="43"/>
      <c r="IWM469" s="43"/>
      <c r="IWN469" s="43"/>
      <c r="IWO469" s="43"/>
      <c r="IWP469" s="43"/>
      <c r="IWQ469" s="43"/>
      <c r="IWR469" s="43"/>
      <c r="IWS469" s="43"/>
      <c r="IWT469" s="43"/>
      <c r="IWU469" s="43"/>
      <c r="IWV469" s="43"/>
      <c r="IWW469" s="43"/>
      <c r="IWX469" s="43"/>
      <c r="IWY469" s="43"/>
      <c r="IWZ469" s="43"/>
      <c r="IXA469" s="43"/>
      <c r="IXB469" s="43"/>
      <c r="IXC469" s="43"/>
      <c r="IXD469" s="43"/>
      <c r="IXE469" s="43"/>
      <c r="IXF469" s="43"/>
      <c r="IXG469" s="43"/>
      <c r="IXH469" s="43"/>
      <c r="IXI469" s="43"/>
      <c r="IXJ469" s="43"/>
      <c r="IXK469" s="43"/>
      <c r="IXL469" s="43"/>
      <c r="IXM469" s="43"/>
      <c r="IXN469" s="43"/>
      <c r="IXO469" s="43"/>
      <c r="IXP469" s="43"/>
      <c r="IXQ469" s="43"/>
      <c r="IXR469" s="43"/>
      <c r="IXS469" s="43"/>
      <c r="IXT469" s="43"/>
      <c r="IXU469" s="43"/>
      <c r="IXV469" s="43"/>
      <c r="IXW469" s="43"/>
      <c r="IXX469" s="43"/>
      <c r="IXY469" s="43"/>
      <c r="IXZ469" s="43"/>
      <c r="IYA469" s="43"/>
      <c r="IYB469" s="43"/>
      <c r="IYC469" s="43"/>
      <c r="IYD469" s="43"/>
      <c r="IYE469" s="43"/>
      <c r="IYF469" s="43"/>
      <c r="IYG469" s="43"/>
      <c r="IYH469" s="43"/>
      <c r="IYI469" s="43"/>
      <c r="IYJ469" s="43"/>
      <c r="IYK469" s="43"/>
      <c r="IYL469" s="43"/>
      <c r="IYM469" s="43"/>
      <c r="IYN469" s="43"/>
      <c r="IYO469" s="43"/>
      <c r="IYP469" s="43"/>
      <c r="IYQ469" s="43"/>
      <c r="IYR469" s="43"/>
      <c r="IYS469" s="43"/>
      <c r="IYT469" s="43"/>
      <c r="IYU469" s="43"/>
      <c r="IYV469" s="43"/>
      <c r="IYW469" s="43"/>
      <c r="IYX469" s="43"/>
      <c r="IYY469" s="43"/>
      <c r="IYZ469" s="43"/>
      <c r="IZA469" s="43"/>
      <c r="IZB469" s="43"/>
      <c r="IZC469" s="43"/>
      <c r="IZD469" s="43"/>
      <c r="IZE469" s="43"/>
      <c r="IZF469" s="43"/>
      <c r="IZG469" s="43"/>
      <c r="IZH469" s="43"/>
      <c r="IZI469" s="43"/>
      <c r="IZJ469" s="43"/>
      <c r="IZK469" s="43"/>
      <c r="IZL469" s="43"/>
      <c r="IZM469" s="43"/>
      <c r="IZN469" s="43"/>
      <c r="IZO469" s="43"/>
      <c r="IZP469" s="43"/>
      <c r="IZQ469" s="43"/>
      <c r="IZR469" s="43"/>
      <c r="IZS469" s="43"/>
      <c r="IZT469" s="43"/>
      <c r="IZU469" s="43"/>
      <c r="IZV469" s="43"/>
      <c r="IZW469" s="43"/>
      <c r="IZX469" s="43"/>
      <c r="IZY469" s="43"/>
      <c r="IZZ469" s="43"/>
      <c r="JAA469" s="43"/>
      <c r="JAB469" s="43"/>
      <c r="JAC469" s="43"/>
      <c r="JAD469" s="43"/>
      <c r="JAE469" s="43"/>
      <c r="JAF469" s="43"/>
      <c r="JAG469" s="43"/>
      <c r="JAH469" s="43"/>
      <c r="JAI469" s="43"/>
      <c r="JAJ469" s="43"/>
      <c r="JAK469" s="43"/>
      <c r="JAL469" s="43"/>
      <c r="JAM469" s="43"/>
      <c r="JAN469" s="43"/>
      <c r="JAO469" s="43"/>
      <c r="JAP469" s="43"/>
      <c r="JAQ469" s="43"/>
      <c r="JAR469" s="43"/>
      <c r="JAS469" s="43"/>
      <c r="JAT469" s="43"/>
      <c r="JAU469" s="43"/>
      <c r="JAV469" s="43"/>
      <c r="JAW469" s="43"/>
      <c r="JAX469" s="43"/>
      <c r="JAY469" s="43"/>
      <c r="JAZ469" s="43"/>
      <c r="JBA469" s="43"/>
      <c r="JBB469" s="43"/>
      <c r="JBC469" s="43"/>
      <c r="JBD469" s="43"/>
      <c r="JBE469" s="43"/>
      <c r="JBF469" s="43"/>
      <c r="JBG469" s="43"/>
      <c r="JBH469" s="43"/>
      <c r="JBI469" s="43"/>
      <c r="JBJ469" s="43"/>
      <c r="JBK469" s="43"/>
      <c r="JBL469" s="43"/>
      <c r="JBM469" s="43"/>
      <c r="JBN469" s="43"/>
      <c r="JBO469" s="43"/>
      <c r="JBP469" s="43"/>
      <c r="JBQ469" s="43"/>
      <c r="JBR469" s="43"/>
      <c r="JBS469" s="43"/>
      <c r="JBT469" s="43"/>
      <c r="JBU469" s="43"/>
      <c r="JBV469" s="43"/>
      <c r="JBW469" s="43"/>
      <c r="JBX469" s="43"/>
      <c r="JBY469" s="43"/>
      <c r="JBZ469" s="43"/>
      <c r="JCA469" s="43"/>
      <c r="JCB469" s="43"/>
      <c r="JCC469" s="43"/>
      <c r="JCD469" s="43"/>
      <c r="JCE469" s="43"/>
      <c r="JCF469" s="43"/>
      <c r="JCG469" s="43"/>
      <c r="JCH469" s="43"/>
      <c r="JCI469" s="43"/>
      <c r="JCJ469" s="43"/>
      <c r="JCK469" s="43"/>
      <c r="JCL469" s="43"/>
      <c r="JCM469" s="43"/>
      <c r="JCN469" s="43"/>
      <c r="JCO469" s="43"/>
      <c r="JCP469" s="43"/>
      <c r="JCQ469" s="43"/>
      <c r="JCR469" s="43"/>
      <c r="JCS469" s="43"/>
      <c r="JCT469" s="43"/>
      <c r="JCU469" s="43"/>
      <c r="JCV469" s="43"/>
      <c r="JCW469" s="43"/>
      <c r="JCX469" s="43"/>
      <c r="JCY469" s="43"/>
      <c r="JCZ469" s="43"/>
      <c r="JDA469" s="43"/>
      <c r="JDB469" s="43"/>
      <c r="JDC469" s="43"/>
      <c r="JDD469" s="43"/>
      <c r="JDE469" s="43"/>
      <c r="JDF469" s="43"/>
      <c r="JDG469" s="43"/>
      <c r="JDH469" s="43"/>
      <c r="JDI469" s="43"/>
      <c r="JDJ469" s="43"/>
      <c r="JDK469" s="43"/>
      <c r="JDL469" s="43"/>
      <c r="JDM469" s="43"/>
      <c r="JDN469" s="43"/>
      <c r="JDO469" s="43"/>
      <c r="JDP469" s="43"/>
      <c r="JDQ469" s="43"/>
      <c r="JDR469" s="43"/>
      <c r="JDS469" s="43"/>
      <c r="JDT469" s="43"/>
      <c r="JDU469" s="43"/>
      <c r="JDV469" s="43"/>
      <c r="JDW469" s="43"/>
      <c r="JDX469" s="43"/>
      <c r="JDY469" s="43"/>
      <c r="JDZ469" s="43"/>
      <c r="JEA469" s="43"/>
      <c r="JEB469" s="43"/>
      <c r="JEC469" s="43"/>
      <c r="JED469" s="43"/>
      <c r="JEE469" s="43"/>
      <c r="JEF469" s="43"/>
      <c r="JEG469" s="43"/>
      <c r="JEH469" s="43"/>
      <c r="JEI469" s="43"/>
      <c r="JEJ469" s="43"/>
      <c r="JEK469" s="43"/>
      <c r="JEL469" s="43"/>
      <c r="JEM469" s="43"/>
      <c r="JEN469" s="43"/>
      <c r="JEO469" s="43"/>
      <c r="JEP469" s="43"/>
      <c r="JEQ469" s="43"/>
      <c r="JER469" s="43"/>
      <c r="JES469" s="43"/>
      <c r="JET469" s="43"/>
      <c r="JEU469" s="43"/>
      <c r="JEV469" s="43"/>
      <c r="JEW469" s="43"/>
      <c r="JEX469" s="43"/>
      <c r="JEY469" s="43"/>
      <c r="JEZ469" s="43"/>
      <c r="JFA469" s="43"/>
      <c r="JFB469" s="43"/>
      <c r="JFC469" s="43"/>
      <c r="JFD469" s="43"/>
      <c r="JFE469" s="43"/>
      <c r="JFF469" s="43"/>
      <c r="JFG469" s="43"/>
      <c r="JFH469" s="43"/>
      <c r="JFI469" s="43"/>
      <c r="JFJ469" s="43"/>
      <c r="JFK469" s="43"/>
      <c r="JFL469" s="43"/>
      <c r="JFM469" s="43"/>
      <c r="JFN469" s="43"/>
      <c r="JFO469" s="43"/>
      <c r="JFP469" s="43"/>
      <c r="JFQ469" s="43"/>
      <c r="JFR469" s="43"/>
      <c r="JFS469" s="43"/>
      <c r="JFT469" s="43"/>
      <c r="JFU469" s="43"/>
      <c r="JFV469" s="43"/>
      <c r="JFW469" s="43"/>
      <c r="JFX469" s="43"/>
      <c r="JFY469" s="43"/>
      <c r="JFZ469" s="43"/>
      <c r="JGA469" s="43"/>
      <c r="JGB469" s="43"/>
      <c r="JGC469" s="43"/>
      <c r="JGD469" s="43"/>
      <c r="JGE469" s="43"/>
      <c r="JGF469" s="43"/>
      <c r="JGG469" s="43"/>
      <c r="JGH469" s="43"/>
      <c r="JGI469" s="43"/>
      <c r="JGJ469" s="43"/>
      <c r="JGK469" s="43"/>
      <c r="JGL469" s="43"/>
      <c r="JGM469" s="43"/>
      <c r="JGN469" s="43"/>
      <c r="JGO469" s="43"/>
      <c r="JGP469" s="43"/>
      <c r="JGQ469" s="43"/>
      <c r="JGR469" s="43"/>
      <c r="JGS469" s="43"/>
      <c r="JGT469" s="43"/>
      <c r="JGU469" s="43"/>
      <c r="JGV469" s="43"/>
      <c r="JGW469" s="43"/>
      <c r="JGX469" s="43"/>
      <c r="JGY469" s="43"/>
      <c r="JGZ469" s="43"/>
      <c r="JHA469" s="43"/>
      <c r="JHB469" s="43"/>
      <c r="JHC469" s="43"/>
      <c r="JHD469" s="43"/>
      <c r="JHE469" s="43"/>
      <c r="JHF469" s="43"/>
      <c r="JHG469" s="43"/>
      <c r="JHH469" s="43"/>
      <c r="JHI469" s="43"/>
      <c r="JHJ469" s="43"/>
      <c r="JHK469" s="43"/>
      <c r="JHL469" s="43"/>
      <c r="JHM469" s="43"/>
      <c r="JHN469" s="43"/>
      <c r="JHO469" s="43"/>
      <c r="JHP469" s="43"/>
      <c r="JHQ469" s="43"/>
      <c r="JHR469" s="43"/>
      <c r="JHS469" s="43"/>
      <c r="JHT469" s="43"/>
      <c r="JHU469" s="43"/>
      <c r="JHV469" s="43"/>
      <c r="JHW469" s="43"/>
      <c r="JHX469" s="43"/>
      <c r="JHY469" s="43"/>
      <c r="JHZ469" s="43"/>
      <c r="JIA469" s="43"/>
      <c r="JIB469" s="43"/>
      <c r="JIC469" s="43"/>
      <c r="JID469" s="43"/>
      <c r="JIE469" s="43"/>
      <c r="JIF469" s="43"/>
      <c r="JIG469" s="43"/>
      <c r="JIH469" s="43"/>
      <c r="JII469" s="43"/>
      <c r="JIJ469" s="43"/>
      <c r="JIK469" s="43"/>
      <c r="JIL469" s="43"/>
      <c r="JIM469" s="43"/>
      <c r="JIN469" s="43"/>
      <c r="JIO469" s="43"/>
      <c r="JIP469" s="43"/>
      <c r="JIQ469" s="43"/>
      <c r="JIR469" s="43"/>
      <c r="JIS469" s="43"/>
      <c r="JIT469" s="43"/>
      <c r="JIU469" s="43"/>
      <c r="JIV469" s="43"/>
      <c r="JIW469" s="43"/>
      <c r="JIX469" s="43"/>
      <c r="JIY469" s="43"/>
      <c r="JIZ469" s="43"/>
      <c r="JJA469" s="43"/>
      <c r="JJB469" s="43"/>
      <c r="JJC469" s="43"/>
      <c r="JJD469" s="43"/>
      <c r="JJE469" s="43"/>
      <c r="JJF469" s="43"/>
      <c r="JJG469" s="43"/>
      <c r="JJH469" s="43"/>
      <c r="JJI469" s="43"/>
      <c r="JJJ469" s="43"/>
      <c r="JJK469" s="43"/>
      <c r="JJL469" s="43"/>
      <c r="JJM469" s="43"/>
      <c r="JJN469" s="43"/>
      <c r="JJO469" s="43"/>
      <c r="JJP469" s="43"/>
      <c r="JJQ469" s="43"/>
      <c r="JJR469" s="43"/>
      <c r="JJS469" s="43"/>
      <c r="JJT469" s="43"/>
      <c r="JJU469" s="43"/>
      <c r="JJV469" s="43"/>
      <c r="JJW469" s="43"/>
      <c r="JJX469" s="43"/>
      <c r="JJY469" s="43"/>
      <c r="JJZ469" s="43"/>
      <c r="JKA469" s="43"/>
      <c r="JKB469" s="43"/>
      <c r="JKC469" s="43"/>
      <c r="JKD469" s="43"/>
      <c r="JKE469" s="43"/>
      <c r="JKF469" s="43"/>
      <c r="JKG469" s="43"/>
      <c r="JKH469" s="43"/>
      <c r="JKI469" s="43"/>
      <c r="JKJ469" s="43"/>
      <c r="JKK469" s="43"/>
      <c r="JKL469" s="43"/>
      <c r="JKM469" s="43"/>
      <c r="JKN469" s="43"/>
      <c r="JKO469" s="43"/>
      <c r="JKP469" s="43"/>
      <c r="JKQ469" s="43"/>
      <c r="JKR469" s="43"/>
      <c r="JKS469" s="43"/>
      <c r="JKT469" s="43"/>
      <c r="JKU469" s="43"/>
      <c r="JKV469" s="43"/>
      <c r="JKW469" s="43"/>
      <c r="JKX469" s="43"/>
      <c r="JKY469" s="43"/>
      <c r="JKZ469" s="43"/>
      <c r="JLA469" s="43"/>
      <c r="JLB469" s="43"/>
      <c r="JLC469" s="43"/>
      <c r="JLD469" s="43"/>
      <c r="JLE469" s="43"/>
      <c r="JLF469" s="43"/>
      <c r="JLG469" s="43"/>
      <c r="JLH469" s="43"/>
      <c r="JLI469" s="43"/>
      <c r="JLJ469" s="43"/>
      <c r="JLK469" s="43"/>
      <c r="JLL469" s="43"/>
      <c r="JLM469" s="43"/>
      <c r="JLN469" s="43"/>
      <c r="JLO469" s="43"/>
      <c r="JLP469" s="43"/>
      <c r="JLQ469" s="43"/>
      <c r="JLR469" s="43"/>
      <c r="JLS469" s="43"/>
      <c r="JLT469" s="43"/>
      <c r="JLU469" s="43"/>
      <c r="JLV469" s="43"/>
      <c r="JLW469" s="43"/>
      <c r="JLX469" s="43"/>
      <c r="JLY469" s="43"/>
      <c r="JLZ469" s="43"/>
      <c r="JMA469" s="43"/>
      <c r="JMB469" s="43"/>
      <c r="JMC469" s="43"/>
      <c r="JMD469" s="43"/>
      <c r="JME469" s="43"/>
      <c r="JMF469" s="43"/>
      <c r="JMG469" s="43"/>
      <c r="JMH469" s="43"/>
      <c r="JMI469" s="43"/>
      <c r="JMJ469" s="43"/>
      <c r="JMK469" s="43"/>
      <c r="JML469" s="43"/>
      <c r="JMM469" s="43"/>
      <c r="JMN469" s="43"/>
      <c r="JMO469" s="43"/>
      <c r="JMP469" s="43"/>
      <c r="JMQ469" s="43"/>
      <c r="JMR469" s="43"/>
      <c r="JMS469" s="43"/>
      <c r="JMT469" s="43"/>
      <c r="JMU469" s="43"/>
      <c r="JMV469" s="43"/>
      <c r="JMW469" s="43"/>
      <c r="JMX469" s="43"/>
      <c r="JMY469" s="43"/>
      <c r="JMZ469" s="43"/>
      <c r="JNA469" s="43"/>
      <c r="JNB469" s="43"/>
      <c r="JNC469" s="43"/>
      <c r="JND469" s="43"/>
      <c r="JNE469" s="43"/>
      <c r="JNF469" s="43"/>
      <c r="JNG469" s="43"/>
      <c r="JNH469" s="43"/>
      <c r="JNI469" s="43"/>
      <c r="JNJ469" s="43"/>
      <c r="JNK469" s="43"/>
      <c r="JNL469" s="43"/>
      <c r="JNM469" s="43"/>
      <c r="JNN469" s="43"/>
      <c r="JNO469" s="43"/>
      <c r="JNP469" s="43"/>
      <c r="JNQ469" s="43"/>
      <c r="JNR469" s="43"/>
      <c r="JNS469" s="43"/>
      <c r="JNT469" s="43"/>
      <c r="JNU469" s="43"/>
      <c r="JNV469" s="43"/>
      <c r="JNW469" s="43"/>
      <c r="JNX469" s="43"/>
      <c r="JNY469" s="43"/>
      <c r="JNZ469" s="43"/>
      <c r="JOA469" s="43"/>
      <c r="JOB469" s="43"/>
      <c r="JOC469" s="43"/>
      <c r="JOD469" s="43"/>
      <c r="JOE469" s="43"/>
      <c r="JOF469" s="43"/>
      <c r="JOG469" s="43"/>
      <c r="JOH469" s="43"/>
      <c r="JOI469" s="43"/>
      <c r="JOJ469" s="43"/>
      <c r="JOK469" s="43"/>
      <c r="JOL469" s="43"/>
      <c r="JOM469" s="43"/>
      <c r="JON469" s="43"/>
      <c r="JOO469" s="43"/>
      <c r="JOP469" s="43"/>
      <c r="JOQ469" s="43"/>
      <c r="JOR469" s="43"/>
      <c r="JOS469" s="43"/>
      <c r="JOT469" s="43"/>
      <c r="JOU469" s="43"/>
      <c r="JOV469" s="43"/>
      <c r="JOW469" s="43"/>
      <c r="JOX469" s="43"/>
      <c r="JOY469" s="43"/>
      <c r="JOZ469" s="43"/>
      <c r="JPA469" s="43"/>
      <c r="JPB469" s="43"/>
      <c r="JPC469" s="43"/>
      <c r="JPD469" s="43"/>
      <c r="JPE469" s="43"/>
      <c r="JPF469" s="43"/>
      <c r="JPG469" s="43"/>
      <c r="JPH469" s="43"/>
      <c r="JPI469" s="43"/>
      <c r="JPJ469" s="43"/>
      <c r="JPK469" s="43"/>
      <c r="JPL469" s="43"/>
      <c r="JPM469" s="43"/>
      <c r="JPN469" s="43"/>
      <c r="JPO469" s="43"/>
      <c r="JPP469" s="43"/>
      <c r="JPQ469" s="43"/>
      <c r="JPR469" s="43"/>
      <c r="JPS469" s="43"/>
      <c r="JPT469" s="43"/>
      <c r="JPU469" s="43"/>
      <c r="JPV469" s="43"/>
      <c r="JPW469" s="43"/>
      <c r="JPX469" s="43"/>
      <c r="JPY469" s="43"/>
      <c r="JPZ469" s="43"/>
      <c r="JQA469" s="43"/>
      <c r="JQB469" s="43"/>
      <c r="JQC469" s="43"/>
      <c r="JQD469" s="43"/>
      <c r="JQE469" s="43"/>
      <c r="JQF469" s="43"/>
      <c r="JQG469" s="43"/>
      <c r="JQH469" s="43"/>
      <c r="JQI469" s="43"/>
      <c r="JQJ469" s="43"/>
      <c r="JQK469" s="43"/>
      <c r="JQL469" s="43"/>
      <c r="JQM469" s="43"/>
      <c r="JQN469" s="43"/>
      <c r="JQO469" s="43"/>
      <c r="JQP469" s="43"/>
      <c r="JQQ469" s="43"/>
      <c r="JQR469" s="43"/>
      <c r="JQS469" s="43"/>
      <c r="JQT469" s="43"/>
      <c r="JQU469" s="43"/>
      <c r="JQV469" s="43"/>
      <c r="JQW469" s="43"/>
      <c r="JQX469" s="43"/>
      <c r="JQY469" s="43"/>
      <c r="JQZ469" s="43"/>
      <c r="JRA469" s="43"/>
      <c r="JRB469" s="43"/>
      <c r="JRC469" s="43"/>
      <c r="JRD469" s="43"/>
      <c r="JRE469" s="43"/>
      <c r="JRF469" s="43"/>
      <c r="JRG469" s="43"/>
      <c r="JRH469" s="43"/>
      <c r="JRI469" s="43"/>
      <c r="JRJ469" s="43"/>
      <c r="JRK469" s="43"/>
      <c r="JRL469" s="43"/>
      <c r="JRM469" s="43"/>
      <c r="JRN469" s="43"/>
      <c r="JRO469" s="43"/>
      <c r="JRP469" s="43"/>
      <c r="JRQ469" s="43"/>
      <c r="JRR469" s="43"/>
      <c r="JRS469" s="43"/>
      <c r="JRT469" s="43"/>
      <c r="JRU469" s="43"/>
      <c r="JRV469" s="43"/>
      <c r="JRW469" s="43"/>
      <c r="JRX469" s="43"/>
      <c r="JRY469" s="43"/>
      <c r="JRZ469" s="43"/>
      <c r="JSA469" s="43"/>
      <c r="JSB469" s="43"/>
      <c r="JSC469" s="43"/>
      <c r="JSD469" s="43"/>
      <c r="JSE469" s="43"/>
      <c r="JSF469" s="43"/>
      <c r="JSG469" s="43"/>
      <c r="JSH469" s="43"/>
      <c r="JSI469" s="43"/>
      <c r="JSJ469" s="43"/>
      <c r="JSK469" s="43"/>
      <c r="JSL469" s="43"/>
      <c r="JSM469" s="43"/>
      <c r="JSN469" s="43"/>
      <c r="JSO469" s="43"/>
      <c r="JSP469" s="43"/>
      <c r="JSQ469" s="43"/>
      <c r="JSR469" s="43"/>
      <c r="JSS469" s="43"/>
      <c r="JST469" s="43"/>
      <c r="JSU469" s="43"/>
      <c r="JSV469" s="43"/>
      <c r="JSW469" s="43"/>
      <c r="JSX469" s="43"/>
      <c r="JSY469" s="43"/>
      <c r="JSZ469" s="43"/>
      <c r="JTA469" s="43"/>
      <c r="JTB469" s="43"/>
      <c r="JTC469" s="43"/>
      <c r="JTD469" s="43"/>
      <c r="JTE469" s="43"/>
      <c r="JTF469" s="43"/>
      <c r="JTG469" s="43"/>
      <c r="JTH469" s="43"/>
      <c r="JTI469" s="43"/>
      <c r="JTJ469" s="43"/>
      <c r="JTK469" s="43"/>
      <c r="JTL469" s="43"/>
      <c r="JTM469" s="43"/>
      <c r="JTN469" s="43"/>
      <c r="JTO469" s="43"/>
      <c r="JTP469" s="43"/>
      <c r="JTQ469" s="43"/>
      <c r="JTR469" s="43"/>
      <c r="JTS469" s="43"/>
      <c r="JTT469" s="43"/>
      <c r="JTU469" s="43"/>
      <c r="JTV469" s="43"/>
      <c r="JTW469" s="43"/>
      <c r="JTX469" s="43"/>
      <c r="JTY469" s="43"/>
      <c r="JTZ469" s="43"/>
      <c r="JUA469" s="43"/>
      <c r="JUB469" s="43"/>
      <c r="JUC469" s="43"/>
      <c r="JUD469" s="43"/>
      <c r="JUE469" s="43"/>
      <c r="JUF469" s="43"/>
      <c r="JUG469" s="43"/>
      <c r="JUH469" s="43"/>
      <c r="JUI469" s="43"/>
      <c r="JUJ469" s="43"/>
      <c r="JUK469" s="43"/>
      <c r="JUL469" s="43"/>
      <c r="JUM469" s="43"/>
      <c r="JUN469" s="43"/>
      <c r="JUO469" s="43"/>
      <c r="JUP469" s="43"/>
      <c r="JUQ469" s="43"/>
      <c r="JUR469" s="43"/>
      <c r="JUS469" s="43"/>
      <c r="JUT469" s="43"/>
      <c r="JUU469" s="43"/>
      <c r="JUV469" s="43"/>
      <c r="JUW469" s="43"/>
      <c r="JUX469" s="43"/>
      <c r="JUY469" s="43"/>
      <c r="JUZ469" s="43"/>
      <c r="JVA469" s="43"/>
      <c r="JVB469" s="43"/>
      <c r="JVC469" s="43"/>
      <c r="JVD469" s="43"/>
      <c r="JVE469" s="43"/>
      <c r="JVF469" s="43"/>
      <c r="JVG469" s="43"/>
      <c r="JVH469" s="43"/>
      <c r="JVI469" s="43"/>
      <c r="JVJ469" s="43"/>
      <c r="JVK469" s="43"/>
      <c r="JVL469" s="43"/>
      <c r="JVM469" s="43"/>
      <c r="JVN469" s="43"/>
      <c r="JVO469" s="43"/>
      <c r="JVP469" s="43"/>
      <c r="JVQ469" s="43"/>
      <c r="JVR469" s="43"/>
      <c r="JVS469" s="43"/>
      <c r="JVT469" s="43"/>
      <c r="JVU469" s="43"/>
      <c r="JVV469" s="43"/>
      <c r="JVW469" s="43"/>
      <c r="JVX469" s="43"/>
      <c r="JVY469" s="43"/>
      <c r="JVZ469" s="43"/>
      <c r="JWA469" s="43"/>
      <c r="JWB469" s="43"/>
      <c r="JWC469" s="43"/>
      <c r="JWD469" s="43"/>
      <c r="JWE469" s="43"/>
      <c r="JWF469" s="43"/>
      <c r="JWG469" s="43"/>
      <c r="JWH469" s="43"/>
      <c r="JWI469" s="43"/>
      <c r="JWJ469" s="43"/>
      <c r="JWK469" s="43"/>
      <c r="JWL469" s="43"/>
      <c r="JWM469" s="43"/>
      <c r="JWN469" s="43"/>
      <c r="JWO469" s="43"/>
      <c r="JWP469" s="43"/>
      <c r="JWQ469" s="43"/>
      <c r="JWR469" s="43"/>
      <c r="JWS469" s="43"/>
      <c r="JWT469" s="43"/>
      <c r="JWU469" s="43"/>
      <c r="JWV469" s="43"/>
      <c r="JWW469" s="43"/>
      <c r="JWX469" s="43"/>
      <c r="JWY469" s="43"/>
      <c r="JWZ469" s="43"/>
      <c r="JXA469" s="43"/>
      <c r="JXB469" s="43"/>
      <c r="JXC469" s="43"/>
      <c r="JXD469" s="43"/>
      <c r="JXE469" s="43"/>
      <c r="JXF469" s="43"/>
      <c r="JXG469" s="43"/>
      <c r="JXH469" s="43"/>
      <c r="JXI469" s="43"/>
      <c r="JXJ469" s="43"/>
      <c r="JXK469" s="43"/>
      <c r="JXL469" s="43"/>
      <c r="JXM469" s="43"/>
      <c r="JXN469" s="43"/>
      <c r="JXO469" s="43"/>
      <c r="JXP469" s="43"/>
      <c r="JXQ469" s="43"/>
      <c r="JXR469" s="43"/>
      <c r="JXS469" s="43"/>
      <c r="JXT469" s="43"/>
      <c r="JXU469" s="43"/>
      <c r="JXV469" s="43"/>
      <c r="JXW469" s="43"/>
      <c r="JXX469" s="43"/>
      <c r="JXY469" s="43"/>
      <c r="JXZ469" s="43"/>
      <c r="JYA469" s="43"/>
      <c r="JYB469" s="43"/>
      <c r="JYC469" s="43"/>
      <c r="JYD469" s="43"/>
      <c r="JYE469" s="43"/>
      <c r="JYF469" s="43"/>
      <c r="JYG469" s="43"/>
      <c r="JYH469" s="43"/>
      <c r="JYI469" s="43"/>
      <c r="JYJ469" s="43"/>
      <c r="JYK469" s="43"/>
      <c r="JYL469" s="43"/>
      <c r="JYM469" s="43"/>
      <c r="JYN469" s="43"/>
      <c r="JYO469" s="43"/>
      <c r="JYP469" s="43"/>
      <c r="JYQ469" s="43"/>
      <c r="JYR469" s="43"/>
      <c r="JYS469" s="43"/>
      <c r="JYT469" s="43"/>
      <c r="JYU469" s="43"/>
      <c r="JYV469" s="43"/>
      <c r="JYW469" s="43"/>
      <c r="JYX469" s="43"/>
      <c r="JYY469" s="43"/>
      <c r="JYZ469" s="43"/>
      <c r="JZA469" s="43"/>
      <c r="JZB469" s="43"/>
      <c r="JZC469" s="43"/>
      <c r="JZD469" s="43"/>
      <c r="JZE469" s="43"/>
      <c r="JZF469" s="43"/>
      <c r="JZG469" s="43"/>
      <c r="JZH469" s="43"/>
      <c r="JZI469" s="43"/>
      <c r="JZJ469" s="43"/>
      <c r="JZK469" s="43"/>
      <c r="JZL469" s="43"/>
      <c r="JZM469" s="43"/>
      <c r="JZN469" s="43"/>
      <c r="JZO469" s="43"/>
      <c r="JZP469" s="43"/>
      <c r="JZQ469" s="43"/>
      <c r="JZR469" s="43"/>
      <c r="JZS469" s="43"/>
      <c r="JZT469" s="43"/>
      <c r="JZU469" s="43"/>
      <c r="JZV469" s="43"/>
      <c r="JZW469" s="43"/>
      <c r="JZX469" s="43"/>
      <c r="JZY469" s="43"/>
      <c r="JZZ469" s="43"/>
      <c r="KAA469" s="43"/>
      <c r="KAB469" s="43"/>
      <c r="KAC469" s="43"/>
      <c r="KAD469" s="43"/>
      <c r="KAE469" s="43"/>
      <c r="KAF469" s="43"/>
      <c r="KAG469" s="43"/>
      <c r="KAH469" s="43"/>
      <c r="KAI469" s="43"/>
      <c r="KAJ469" s="43"/>
      <c r="KAK469" s="43"/>
      <c r="KAL469" s="43"/>
      <c r="KAM469" s="43"/>
      <c r="KAN469" s="43"/>
      <c r="KAO469" s="43"/>
      <c r="KAP469" s="43"/>
      <c r="KAQ469" s="43"/>
      <c r="KAR469" s="43"/>
      <c r="KAS469" s="43"/>
      <c r="KAT469" s="43"/>
      <c r="KAU469" s="43"/>
      <c r="KAV469" s="43"/>
      <c r="KAW469" s="43"/>
      <c r="KAX469" s="43"/>
      <c r="KAY469" s="43"/>
      <c r="KAZ469" s="43"/>
      <c r="KBA469" s="43"/>
      <c r="KBB469" s="43"/>
      <c r="KBC469" s="43"/>
      <c r="KBD469" s="43"/>
      <c r="KBE469" s="43"/>
      <c r="KBF469" s="43"/>
      <c r="KBG469" s="43"/>
      <c r="KBH469" s="43"/>
      <c r="KBI469" s="43"/>
      <c r="KBJ469" s="43"/>
      <c r="KBK469" s="43"/>
      <c r="KBL469" s="43"/>
      <c r="KBM469" s="43"/>
      <c r="KBN469" s="43"/>
      <c r="KBO469" s="43"/>
      <c r="KBP469" s="43"/>
      <c r="KBQ469" s="43"/>
      <c r="KBR469" s="43"/>
      <c r="KBS469" s="43"/>
      <c r="KBT469" s="43"/>
      <c r="KBU469" s="43"/>
      <c r="KBV469" s="43"/>
      <c r="KBW469" s="43"/>
      <c r="KBX469" s="43"/>
      <c r="KBY469" s="43"/>
      <c r="KBZ469" s="43"/>
      <c r="KCA469" s="43"/>
      <c r="KCB469" s="43"/>
      <c r="KCC469" s="43"/>
      <c r="KCD469" s="43"/>
      <c r="KCE469" s="43"/>
      <c r="KCF469" s="43"/>
      <c r="KCG469" s="43"/>
      <c r="KCH469" s="43"/>
      <c r="KCI469" s="43"/>
      <c r="KCJ469" s="43"/>
      <c r="KCK469" s="43"/>
      <c r="KCL469" s="43"/>
      <c r="KCM469" s="43"/>
      <c r="KCN469" s="43"/>
      <c r="KCO469" s="43"/>
      <c r="KCP469" s="43"/>
      <c r="KCQ469" s="43"/>
      <c r="KCR469" s="43"/>
      <c r="KCS469" s="43"/>
      <c r="KCT469" s="43"/>
      <c r="KCU469" s="43"/>
      <c r="KCV469" s="43"/>
      <c r="KCW469" s="43"/>
      <c r="KCX469" s="43"/>
      <c r="KCY469" s="43"/>
      <c r="KCZ469" s="43"/>
      <c r="KDA469" s="43"/>
      <c r="KDB469" s="43"/>
      <c r="KDC469" s="43"/>
      <c r="KDD469" s="43"/>
      <c r="KDE469" s="43"/>
      <c r="KDF469" s="43"/>
      <c r="KDG469" s="43"/>
      <c r="KDH469" s="43"/>
      <c r="KDI469" s="43"/>
      <c r="KDJ469" s="43"/>
      <c r="KDK469" s="43"/>
      <c r="KDL469" s="43"/>
      <c r="KDM469" s="43"/>
      <c r="KDN469" s="43"/>
      <c r="KDO469" s="43"/>
      <c r="KDP469" s="43"/>
      <c r="KDQ469" s="43"/>
      <c r="KDR469" s="43"/>
      <c r="KDS469" s="43"/>
      <c r="KDT469" s="43"/>
      <c r="KDU469" s="43"/>
      <c r="KDV469" s="43"/>
      <c r="KDW469" s="43"/>
      <c r="KDX469" s="43"/>
      <c r="KDY469" s="43"/>
      <c r="KDZ469" s="43"/>
      <c r="KEA469" s="43"/>
      <c r="KEB469" s="43"/>
      <c r="KEC469" s="43"/>
      <c r="KED469" s="43"/>
      <c r="KEE469" s="43"/>
      <c r="KEF469" s="43"/>
      <c r="KEG469" s="43"/>
      <c r="KEH469" s="43"/>
      <c r="KEI469" s="43"/>
      <c r="KEJ469" s="43"/>
      <c r="KEK469" s="43"/>
      <c r="KEL469" s="43"/>
      <c r="KEM469" s="43"/>
      <c r="KEN469" s="43"/>
      <c r="KEO469" s="43"/>
      <c r="KEP469" s="43"/>
      <c r="KEQ469" s="43"/>
      <c r="KER469" s="43"/>
      <c r="KES469" s="43"/>
      <c r="KET469" s="43"/>
      <c r="KEU469" s="43"/>
      <c r="KEV469" s="43"/>
      <c r="KEW469" s="43"/>
      <c r="KEX469" s="43"/>
      <c r="KEY469" s="43"/>
      <c r="KEZ469" s="43"/>
      <c r="KFA469" s="43"/>
      <c r="KFB469" s="43"/>
      <c r="KFC469" s="43"/>
      <c r="KFD469" s="43"/>
      <c r="KFE469" s="43"/>
      <c r="KFF469" s="43"/>
      <c r="KFG469" s="43"/>
      <c r="KFH469" s="43"/>
      <c r="KFI469" s="43"/>
      <c r="KFJ469" s="43"/>
      <c r="KFK469" s="43"/>
      <c r="KFL469" s="43"/>
      <c r="KFM469" s="43"/>
      <c r="KFN469" s="43"/>
      <c r="KFO469" s="43"/>
      <c r="KFP469" s="43"/>
      <c r="KFQ469" s="43"/>
      <c r="KFR469" s="43"/>
      <c r="KFS469" s="43"/>
      <c r="KFT469" s="43"/>
      <c r="KFU469" s="43"/>
      <c r="KFV469" s="43"/>
      <c r="KFW469" s="43"/>
      <c r="KFX469" s="43"/>
      <c r="KFY469" s="43"/>
      <c r="KFZ469" s="43"/>
      <c r="KGA469" s="43"/>
      <c r="KGB469" s="43"/>
      <c r="KGC469" s="43"/>
      <c r="KGD469" s="43"/>
      <c r="KGE469" s="43"/>
      <c r="KGF469" s="43"/>
      <c r="KGG469" s="43"/>
      <c r="KGH469" s="43"/>
      <c r="KGI469" s="43"/>
      <c r="KGJ469" s="43"/>
      <c r="KGK469" s="43"/>
      <c r="KGL469" s="43"/>
      <c r="KGM469" s="43"/>
      <c r="KGN469" s="43"/>
      <c r="KGO469" s="43"/>
      <c r="KGP469" s="43"/>
      <c r="KGQ469" s="43"/>
      <c r="KGR469" s="43"/>
      <c r="KGS469" s="43"/>
      <c r="KGT469" s="43"/>
      <c r="KGU469" s="43"/>
      <c r="KGV469" s="43"/>
      <c r="KGW469" s="43"/>
      <c r="KGX469" s="43"/>
      <c r="KGY469" s="43"/>
      <c r="KGZ469" s="43"/>
      <c r="KHA469" s="43"/>
      <c r="KHB469" s="43"/>
      <c r="KHC469" s="43"/>
      <c r="KHD469" s="43"/>
      <c r="KHE469" s="43"/>
      <c r="KHF469" s="43"/>
      <c r="KHG469" s="43"/>
      <c r="KHH469" s="43"/>
      <c r="KHI469" s="43"/>
      <c r="KHJ469" s="43"/>
      <c r="KHK469" s="43"/>
      <c r="KHL469" s="43"/>
      <c r="KHM469" s="43"/>
      <c r="KHN469" s="43"/>
      <c r="KHO469" s="43"/>
      <c r="KHP469" s="43"/>
      <c r="KHQ469" s="43"/>
      <c r="KHR469" s="43"/>
      <c r="KHS469" s="43"/>
      <c r="KHT469" s="43"/>
      <c r="KHU469" s="43"/>
      <c r="KHV469" s="43"/>
      <c r="KHW469" s="43"/>
      <c r="KHX469" s="43"/>
      <c r="KHY469" s="43"/>
      <c r="KHZ469" s="43"/>
      <c r="KIA469" s="43"/>
      <c r="KIB469" s="43"/>
      <c r="KIC469" s="43"/>
      <c r="KID469" s="43"/>
      <c r="KIE469" s="43"/>
      <c r="KIF469" s="43"/>
      <c r="KIG469" s="43"/>
      <c r="KIH469" s="43"/>
      <c r="KII469" s="43"/>
      <c r="KIJ469" s="43"/>
      <c r="KIK469" s="43"/>
      <c r="KIL469" s="43"/>
      <c r="KIM469" s="43"/>
      <c r="KIN469" s="43"/>
      <c r="KIO469" s="43"/>
      <c r="KIP469" s="43"/>
      <c r="KIQ469" s="43"/>
      <c r="KIR469" s="43"/>
      <c r="KIS469" s="43"/>
      <c r="KIT469" s="43"/>
      <c r="KIU469" s="43"/>
      <c r="KIV469" s="43"/>
      <c r="KIW469" s="43"/>
      <c r="KIX469" s="43"/>
      <c r="KIY469" s="43"/>
      <c r="KIZ469" s="43"/>
      <c r="KJA469" s="43"/>
      <c r="KJB469" s="43"/>
      <c r="KJC469" s="43"/>
      <c r="KJD469" s="43"/>
      <c r="KJE469" s="43"/>
      <c r="KJF469" s="43"/>
      <c r="KJG469" s="43"/>
      <c r="KJH469" s="43"/>
      <c r="KJI469" s="43"/>
      <c r="KJJ469" s="43"/>
      <c r="KJK469" s="43"/>
      <c r="KJL469" s="43"/>
      <c r="KJM469" s="43"/>
      <c r="KJN469" s="43"/>
      <c r="KJO469" s="43"/>
      <c r="KJP469" s="43"/>
      <c r="KJQ469" s="43"/>
      <c r="KJR469" s="43"/>
      <c r="KJS469" s="43"/>
      <c r="KJT469" s="43"/>
      <c r="KJU469" s="43"/>
      <c r="KJV469" s="43"/>
      <c r="KJW469" s="43"/>
      <c r="KJX469" s="43"/>
      <c r="KJY469" s="43"/>
      <c r="KJZ469" s="43"/>
      <c r="KKA469" s="43"/>
      <c r="KKB469" s="43"/>
      <c r="KKC469" s="43"/>
      <c r="KKD469" s="43"/>
      <c r="KKE469" s="43"/>
      <c r="KKF469" s="43"/>
      <c r="KKG469" s="43"/>
      <c r="KKH469" s="43"/>
      <c r="KKI469" s="43"/>
      <c r="KKJ469" s="43"/>
      <c r="KKK469" s="43"/>
      <c r="KKL469" s="43"/>
      <c r="KKM469" s="43"/>
      <c r="KKN469" s="43"/>
      <c r="KKO469" s="43"/>
      <c r="KKP469" s="43"/>
      <c r="KKQ469" s="43"/>
      <c r="KKR469" s="43"/>
      <c r="KKS469" s="43"/>
      <c r="KKT469" s="43"/>
      <c r="KKU469" s="43"/>
      <c r="KKV469" s="43"/>
      <c r="KKW469" s="43"/>
      <c r="KKX469" s="43"/>
      <c r="KKY469" s="43"/>
      <c r="KKZ469" s="43"/>
      <c r="KLA469" s="43"/>
      <c r="KLB469" s="43"/>
      <c r="KLC469" s="43"/>
      <c r="KLD469" s="43"/>
      <c r="KLE469" s="43"/>
      <c r="KLF469" s="43"/>
      <c r="KLG469" s="43"/>
      <c r="KLH469" s="43"/>
      <c r="KLI469" s="43"/>
      <c r="KLJ469" s="43"/>
      <c r="KLK469" s="43"/>
      <c r="KLL469" s="43"/>
      <c r="KLM469" s="43"/>
      <c r="KLN469" s="43"/>
      <c r="KLO469" s="43"/>
      <c r="KLP469" s="43"/>
      <c r="KLQ469" s="43"/>
      <c r="KLR469" s="43"/>
      <c r="KLS469" s="43"/>
      <c r="KLT469" s="43"/>
      <c r="KLU469" s="43"/>
      <c r="KLV469" s="43"/>
      <c r="KLW469" s="43"/>
      <c r="KLX469" s="43"/>
      <c r="KLY469" s="43"/>
      <c r="KLZ469" s="43"/>
      <c r="KMA469" s="43"/>
      <c r="KMB469" s="43"/>
      <c r="KMC469" s="43"/>
      <c r="KMD469" s="43"/>
      <c r="KME469" s="43"/>
      <c r="KMF469" s="43"/>
      <c r="KMG469" s="43"/>
      <c r="KMH469" s="43"/>
      <c r="KMI469" s="43"/>
      <c r="KMJ469" s="43"/>
      <c r="KMK469" s="43"/>
      <c r="KML469" s="43"/>
      <c r="KMM469" s="43"/>
      <c r="KMN469" s="43"/>
      <c r="KMO469" s="43"/>
      <c r="KMP469" s="43"/>
      <c r="KMQ469" s="43"/>
      <c r="KMR469" s="43"/>
      <c r="KMS469" s="43"/>
      <c r="KMT469" s="43"/>
      <c r="KMU469" s="43"/>
      <c r="KMV469" s="43"/>
      <c r="KMW469" s="43"/>
      <c r="KMX469" s="43"/>
      <c r="KMY469" s="43"/>
      <c r="KMZ469" s="43"/>
      <c r="KNA469" s="43"/>
      <c r="KNB469" s="43"/>
      <c r="KNC469" s="43"/>
      <c r="KND469" s="43"/>
      <c r="KNE469" s="43"/>
      <c r="KNF469" s="43"/>
      <c r="KNG469" s="43"/>
      <c r="KNH469" s="43"/>
      <c r="KNI469" s="43"/>
      <c r="KNJ469" s="43"/>
      <c r="KNK469" s="43"/>
      <c r="KNL469" s="43"/>
      <c r="KNM469" s="43"/>
      <c r="KNN469" s="43"/>
      <c r="KNO469" s="43"/>
      <c r="KNP469" s="43"/>
      <c r="KNQ469" s="43"/>
      <c r="KNR469" s="43"/>
      <c r="KNS469" s="43"/>
      <c r="KNT469" s="43"/>
      <c r="KNU469" s="43"/>
      <c r="KNV469" s="43"/>
      <c r="KNW469" s="43"/>
      <c r="KNX469" s="43"/>
      <c r="KNY469" s="43"/>
      <c r="KNZ469" s="43"/>
      <c r="KOA469" s="43"/>
      <c r="KOB469" s="43"/>
      <c r="KOC469" s="43"/>
      <c r="KOD469" s="43"/>
      <c r="KOE469" s="43"/>
      <c r="KOF469" s="43"/>
      <c r="KOG469" s="43"/>
      <c r="KOH469" s="43"/>
      <c r="KOI469" s="43"/>
      <c r="KOJ469" s="43"/>
      <c r="KOK469" s="43"/>
      <c r="KOL469" s="43"/>
      <c r="KOM469" s="43"/>
      <c r="KON469" s="43"/>
      <c r="KOO469" s="43"/>
      <c r="KOP469" s="43"/>
      <c r="KOQ469" s="43"/>
      <c r="KOR469" s="43"/>
      <c r="KOS469" s="43"/>
      <c r="KOT469" s="43"/>
      <c r="KOU469" s="43"/>
      <c r="KOV469" s="43"/>
      <c r="KOW469" s="43"/>
      <c r="KOX469" s="43"/>
      <c r="KOY469" s="43"/>
      <c r="KOZ469" s="43"/>
      <c r="KPA469" s="43"/>
      <c r="KPB469" s="43"/>
      <c r="KPC469" s="43"/>
      <c r="KPD469" s="43"/>
      <c r="KPE469" s="43"/>
      <c r="KPF469" s="43"/>
      <c r="KPG469" s="43"/>
      <c r="KPH469" s="43"/>
      <c r="KPI469" s="43"/>
      <c r="KPJ469" s="43"/>
      <c r="KPK469" s="43"/>
      <c r="KPL469" s="43"/>
      <c r="KPM469" s="43"/>
      <c r="KPN469" s="43"/>
      <c r="KPO469" s="43"/>
      <c r="KPP469" s="43"/>
      <c r="KPQ469" s="43"/>
      <c r="KPR469" s="43"/>
      <c r="KPS469" s="43"/>
      <c r="KPT469" s="43"/>
      <c r="KPU469" s="43"/>
      <c r="KPV469" s="43"/>
      <c r="KPW469" s="43"/>
      <c r="KPX469" s="43"/>
      <c r="KPY469" s="43"/>
      <c r="KPZ469" s="43"/>
      <c r="KQA469" s="43"/>
      <c r="KQB469" s="43"/>
      <c r="KQC469" s="43"/>
      <c r="KQD469" s="43"/>
      <c r="KQE469" s="43"/>
      <c r="KQF469" s="43"/>
      <c r="KQG469" s="43"/>
      <c r="KQH469" s="43"/>
      <c r="KQI469" s="43"/>
      <c r="KQJ469" s="43"/>
      <c r="KQK469" s="43"/>
      <c r="KQL469" s="43"/>
      <c r="KQM469" s="43"/>
      <c r="KQN469" s="43"/>
      <c r="KQO469" s="43"/>
      <c r="KQP469" s="43"/>
      <c r="KQQ469" s="43"/>
      <c r="KQR469" s="43"/>
      <c r="KQS469" s="43"/>
      <c r="KQT469" s="43"/>
      <c r="KQU469" s="43"/>
      <c r="KQV469" s="43"/>
      <c r="KQW469" s="43"/>
      <c r="KQX469" s="43"/>
      <c r="KQY469" s="43"/>
      <c r="KQZ469" s="43"/>
      <c r="KRA469" s="43"/>
      <c r="KRB469" s="43"/>
      <c r="KRC469" s="43"/>
      <c r="KRD469" s="43"/>
      <c r="KRE469" s="43"/>
      <c r="KRF469" s="43"/>
      <c r="KRG469" s="43"/>
      <c r="KRH469" s="43"/>
      <c r="KRI469" s="43"/>
      <c r="KRJ469" s="43"/>
      <c r="KRK469" s="43"/>
      <c r="KRL469" s="43"/>
      <c r="KRM469" s="43"/>
      <c r="KRN469" s="43"/>
      <c r="KRO469" s="43"/>
      <c r="KRP469" s="43"/>
      <c r="KRQ469" s="43"/>
      <c r="KRR469" s="43"/>
      <c r="KRS469" s="43"/>
      <c r="KRT469" s="43"/>
      <c r="KRU469" s="43"/>
      <c r="KRV469" s="43"/>
      <c r="KRW469" s="43"/>
      <c r="KRX469" s="43"/>
      <c r="KRY469" s="43"/>
      <c r="KRZ469" s="43"/>
      <c r="KSA469" s="43"/>
      <c r="KSB469" s="43"/>
      <c r="KSC469" s="43"/>
      <c r="KSD469" s="43"/>
      <c r="KSE469" s="43"/>
      <c r="KSF469" s="43"/>
      <c r="KSG469" s="43"/>
      <c r="KSH469" s="43"/>
      <c r="KSI469" s="43"/>
      <c r="KSJ469" s="43"/>
      <c r="KSK469" s="43"/>
      <c r="KSL469" s="43"/>
      <c r="KSM469" s="43"/>
      <c r="KSN469" s="43"/>
      <c r="KSO469" s="43"/>
      <c r="KSP469" s="43"/>
      <c r="KSQ469" s="43"/>
      <c r="KSR469" s="43"/>
      <c r="KSS469" s="43"/>
      <c r="KST469" s="43"/>
      <c r="KSU469" s="43"/>
      <c r="KSV469" s="43"/>
      <c r="KSW469" s="43"/>
      <c r="KSX469" s="43"/>
      <c r="KSY469" s="43"/>
      <c r="KSZ469" s="43"/>
      <c r="KTA469" s="43"/>
      <c r="KTB469" s="43"/>
      <c r="KTC469" s="43"/>
      <c r="KTD469" s="43"/>
      <c r="KTE469" s="43"/>
      <c r="KTF469" s="43"/>
      <c r="KTG469" s="43"/>
      <c r="KTH469" s="43"/>
      <c r="KTI469" s="43"/>
      <c r="KTJ469" s="43"/>
      <c r="KTK469" s="43"/>
      <c r="KTL469" s="43"/>
      <c r="KTM469" s="43"/>
      <c r="KTN469" s="43"/>
      <c r="KTO469" s="43"/>
      <c r="KTP469" s="43"/>
      <c r="KTQ469" s="43"/>
      <c r="KTR469" s="43"/>
      <c r="KTS469" s="43"/>
      <c r="KTT469" s="43"/>
      <c r="KTU469" s="43"/>
      <c r="KTV469" s="43"/>
      <c r="KTW469" s="43"/>
      <c r="KTX469" s="43"/>
      <c r="KTY469" s="43"/>
      <c r="KTZ469" s="43"/>
      <c r="KUA469" s="43"/>
      <c r="KUB469" s="43"/>
      <c r="KUC469" s="43"/>
      <c r="KUD469" s="43"/>
      <c r="KUE469" s="43"/>
      <c r="KUF469" s="43"/>
      <c r="KUG469" s="43"/>
      <c r="KUH469" s="43"/>
      <c r="KUI469" s="43"/>
      <c r="KUJ469" s="43"/>
      <c r="KUK469" s="43"/>
      <c r="KUL469" s="43"/>
      <c r="KUM469" s="43"/>
      <c r="KUN469" s="43"/>
      <c r="KUO469" s="43"/>
      <c r="KUP469" s="43"/>
      <c r="KUQ469" s="43"/>
      <c r="KUR469" s="43"/>
      <c r="KUS469" s="43"/>
      <c r="KUT469" s="43"/>
      <c r="KUU469" s="43"/>
      <c r="KUV469" s="43"/>
      <c r="KUW469" s="43"/>
      <c r="KUX469" s="43"/>
      <c r="KUY469" s="43"/>
      <c r="KUZ469" s="43"/>
      <c r="KVA469" s="43"/>
      <c r="KVB469" s="43"/>
      <c r="KVC469" s="43"/>
      <c r="KVD469" s="43"/>
      <c r="KVE469" s="43"/>
      <c r="KVF469" s="43"/>
      <c r="KVG469" s="43"/>
      <c r="KVH469" s="43"/>
      <c r="KVI469" s="43"/>
      <c r="KVJ469" s="43"/>
      <c r="KVK469" s="43"/>
      <c r="KVL469" s="43"/>
      <c r="KVM469" s="43"/>
      <c r="KVN469" s="43"/>
      <c r="KVO469" s="43"/>
      <c r="KVP469" s="43"/>
      <c r="KVQ469" s="43"/>
      <c r="KVR469" s="43"/>
      <c r="KVS469" s="43"/>
      <c r="KVT469" s="43"/>
      <c r="KVU469" s="43"/>
      <c r="KVV469" s="43"/>
      <c r="KVW469" s="43"/>
      <c r="KVX469" s="43"/>
      <c r="KVY469" s="43"/>
      <c r="KVZ469" s="43"/>
      <c r="KWA469" s="43"/>
      <c r="KWB469" s="43"/>
      <c r="KWC469" s="43"/>
      <c r="KWD469" s="43"/>
      <c r="KWE469" s="43"/>
      <c r="KWF469" s="43"/>
      <c r="KWG469" s="43"/>
      <c r="KWH469" s="43"/>
      <c r="KWI469" s="43"/>
      <c r="KWJ469" s="43"/>
      <c r="KWK469" s="43"/>
      <c r="KWL469" s="43"/>
      <c r="KWM469" s="43"/>
      <c r="KWN469" s="43"/>
      <c r="KWO469" s="43"/>
      <c r="KWP469" s="43"/>
      <c r="KWQ469" s="43"/>
      <c r="KWR469" s="43"/>
      <c r="KWS469" s="43"/>
      <c r="KWT469" s="43"/>
      <c r="KWU469" s="43"/>
      <c r="KWV469" s="43"/>
      <c r="KWW469" s="43"/>
      <c r="KWX469" s="43"/>
      <c r="KWY469" s="43"/>
      <c r="KWZ469" s="43"/>
      <c r="KXA469" s="43"/>
      <c r="KXB469" s="43"/>
      <c r="KXC469" s="43"/>
      <c r="KXD469" s="43"/>
      <c r="KXE469" s="43"/>
      <c r="KXF469" s="43"/>
      <c r="KXG469" s="43"/>
      <c r="KXH469" s="43"/>
      <c r="KXI469" s="43"/>
      <c r="KXJ469" s="43"/>
      <c r="KXK469" s="43"/>
      <c r="KXL469" s="43"/>
      <c r="KXM469" s="43"/>
      <c r="KXN469" s="43"/>
      <c r="KXO469" s="43"/>
      <c r="KXP469" s="43"/>
      <c r="KXQ469" s="43"/>
      <c r="KXR469" s="43"/>
      <c r="KXS469" s="43"/>
      <c r="KXT469" s="43"/>
      <c r="KXU469" s="43"/>
      <c r="KXV469" s="43"/>
      <c r="KXW469" s="43"/>
      <c r="KXX469" s="43"/>
      <c r="KXY469" s="43"/>
      <c r="KXZ469" s="43"/>
      <c r="KYA469" s="43"/>
      <c r="KYB469" s="43"/>
      <c r="KYC469" s="43"/>
      <c r="KYD469" s="43"/>
      <c r="KYE469" s="43"/>
      <c r="KYF469" s="43"/>
      <c r="KYG469" s="43"/>
      <c r="KYH469" s="43"/>
      <c r="KYI469" s="43"/>
      <c r="KYJ469" s="43"/>
      <c r="KYK469" s="43"/>
      <c r="KYL469" s="43"/>
      <c r="KYM469" s="43"/>
      <c r="KYN469" s="43"/>
      <c r="KYO469" s="43"/>
      <c r="KYP469" s="43"/>
      <c r="KYQ469" s="43"/>
      <c r="KYR469" s="43"/>
      <c r="KYS469" s="43"/>
      <c r="KYT469" s="43"/>
      <c r="KYU469" s="43"/>
      <c r="KYV469" s="43"/>
      <c r="KYW469" s="43"/>
      <c r="KYX469" s="43"/>
      <c r="KYY469" s="43"/>
      <c r="KYZ469" s="43"/>
      <c r="KZA469" s="43"/>
      <c r="KZB469" s="43"/>
      <c r="KZC469" s="43"/>
      <c r="KZD469" s="43"/>
      <c r="KZE469" s="43"/>
      <c r="KZF469" s="43"/>
      <c r="KZG469" s="43"/>
      <c r="KZH469" s="43"/>
      <c r="KZI469" s="43"/>
      <c r="KZJ469" s="43"/>
      <c r="KZK469" s="43"/>
      <c r="KZL469" s="43"/>
      <c r="KZM469" s="43"/>
      <c r="KZN469" s="43"/>
      <c r="KZO469" s="43"/>
      <c r="KZP469" s="43"/>
      <c r="KZQ469" s="43"/>
      <c r="KZR469" s="43"/>
      <c r="KZS469" s="43"/>
      <c r="KZT469" s="43"/>
      <c r="KZU469" s="43"/>
      <c r="KZV469" s="43"/>
      <c r="KZW469" s="43"/>
      <c r="KZX469" s="43"/>
      <c r="KZY469" s="43"/>
      <c r="KZZ469" s="43"/>
      <c r="LAA469" s="43"/>
      <c r="LAB469" s="43"/>
      <c r="LAC469" s="43"/>
      <c r="LAD469" s="43"/>
      <c r="LAE469" s="43"/>
      <c r="LAF469" s="43"/>
      <c r="LAG469" s="43"/>
      <c r="LAH469" s="43"/>
      <c r="LAI469" s="43"/>
      <c r="LAJ469" s="43"/>
      <c r="LAK469" s="43"/>
      <c r="LAL469" s="43"/>
      <c r="LAM469" s="43"/>
      <c r="LAN469" s="43"/>
      <c r="LAO469" s="43"/>
      <c r="LAP469" s="43"/>
      <c r="LAQ469" s="43"/>
      <c r="LAR469" s="43"/>
      <c r="LAS469" s="43"/>
      <c r="LAT469" s="43"/>
      <c r="LAU469" s="43"/>
      <c r="LAV469" s="43"/>
      <c r="LAW469" s="43"/>
      <c r="LAX469" s="43"/>
      <c r="LAY469" s="43"/>
      <c r="LAZ469" s="43"/>
      <c r="LBA469" s="43"/>
      <c r="LBB469" s="43"/>
      <c r="LBC469" s="43"/>
      <c r="LBD469" s="43"/>
      <c r="LBE469" s="43"/>
      <c r="LBF469" s="43"/>
      <c r="LBG469" s="43"/>
      <c r="LBH469" s="43"/>
      <c r="LBI469" s="43"/>
      <c r="LBJ469" s="43"/>
      <c r="LBK469" s="43"/>
      <c r="LBL469" s="43"/>
      <c r="LBM469" s="43"/>
      <c r="LBN469" s="43"/>
      <c r="LBO469" s="43"/>
      <c r="LBP469" s="43"/>
      <c r="LBQ469" s="43"/>
      <c r="LBR469" s="43"/>
      <c r="LBS469" s="43"/>
      <c r="LBT469" s="43"/>
      <c r="LBU469" s="43"/>
      <c r="LBV469" s="43"/>
      <c r="LBW469" s="43"/>
      <c r="LBX469" s="43"/>
      <c r="LBY469" s="43"/>
      <c r="LBZ469" s="43"/>
      <c r="LCA469" s="43"/>
      <c r="LCB469" s="43"/>
      <c r="LCC469" s="43"/>
      <c r="LCD469" s="43"/>
      <c r="LCE469" s="43"/>
      <c r="LCF469" s="43"/>
      <c r="LCG469" s="43"/>
      <c r="LCH469" s="43"/>
      <c r="LCI469" s="43"/>
      <c r="LCJ469" s="43"/>
      <c r="LCK469" s="43"/>
      <c r="LCL469" s="43"/>
      <c r="LCM469" s="43"/>
      <c r="LCN469" s="43"/>
      <c r="LCO469" s="43"/>
      <c r="LCP469" s="43"/>
      <c r="LCQ469" s="43"/>
      <c r="LCR469" s="43"/>
      <c r="LCS469" s="43"/>
      <c r="LCT469" s="43"/>
      <c r="LCU469" s="43"/>
      <c r="LCV469" s="43"/>
      <c r="LCW469" s="43"/>
      <c r="LCX469" s="43"/>
      <c r="LCY469" s="43"/>
      <c r="LCZ469" s="43"/>
      <c r="LDA469" s="43"/>
      <c r="LDB469" s="43"/>
      <c r="LDC469" s="43"/>
      <c r="LDD469" s="43"/>
      <c r="LDE469" s="43"/>
      <c r="LDF469" s="43"/>
      <c r="LDG469" s="43"/>
      <c r="LDH469" s="43"/>
      <c r="LDI469" s="43"/>
      <c r="LDJ469" s="43"/>
      <c r="LDK469" s="43"/>
      <c r="LDL469" s="43"/>
      <c r="LDM469" s="43"/>
      <c r="LDN469" s="43"/>
      <c r="LDO469" s="43"/>
      <c r="LDP469" s="43"/>
      <c r="LDQ469" s="43"/>
      <c r="LDR469" s="43"/>
      <c r="LDS469" s="43"/>
      <c r="LDT469" s="43"/>
      <c r="LDU469" s="43"/>
      <c r="LDV469" s="43"/>
      <c r="LDW469" s="43"/>
      <c r="LDX469" s="43"/>
      <c r="LDY469" s="43"/>
      <c r="LDZ469" s="43"/>
      <c r="LEA469" s="43"/>
      <c r="LEB469" s="43"/>
      <c r="LEC469" s="43"/>
      <c r="LED469" s="43"/>
      <c r="LEE469" s="43"/>
      <c r="LEF469" s="43"/>
      <c r="LEG469" s="43"/>
      <c r="LEH469" s="43"/>
      <c r="LEI469" s="43"/>
      <c r="LEJ469" s="43"/>
      <c r="LEK469" s="43"/>
      <c r="LEL469" s="43"/>
      <c r="LEM469" s="43"/>
      <c r="LEN469" s="43"/>
      <c r="LEO469" s="43"/>
      <c r="LEP469" s="43"/>
      <c r="LEQ469" s="43"/>
      <c r="LER469" s="43"/>
      <c r="LES469" s="43"/>
      <c r="LET469" s="43"/>
      <c r="LEU469" s="43"/>
      <c r="LEV469" s="43"/>
      <c r="LEW469" s="43"/>
      <c r="LEX469" s="43"/>
      <c r="LEY469" s="43"/>
      <c r="LEZ469" s="43"/>
      <c r="LFA469" s="43"/>
      <c r="LFB469" s="43"/>
      <c r="LFC469" s="43"/>
      <c r="LFD469" s="43"/>
      <c r="LFE469" s="43"/>
      <c r="LFF469" s="43"/>
      <c r="LFG469" s="43"/>
      <c r="LFH469" s="43"/>
      <c r="LFI469" s="43"/>
      <c r="LFJ469" s="43"/>
      <c r="LFK469" s="43"/>
      <c r="LFL469" s="43"/>
      <c r="LFM469" s="43"/>
      <c r="LFN469" s="43"/>
      <c r="LFO469" s="43"/>
      <c r="LFP469" s="43"/>
      <c r="LFQ469" s="43"/>
      <c r="LFR469" s="43"/>
      <c r="LFS469" s="43"/>
      <c r="LFT469" s="43"/>
      <c r="LFU469" s="43"/>
      <c r="LFV469" s="43"/>
      <c r="LFW469" s="43"/>
      <c r="LFX469" s="43"/>
      <c r="LFY469" s="43"/>
      <c r="LFZ469" s="43"/>
      <c r="LGA469" s="43"/>
      <c r="LGB469" s="43"/>
      <c r="LGC469" s="43"/>
      <c r="LGD469" s="43"/>
      <c r="LGE469" s="43"/>
      <c r="LGF469" s="43"/>
      <c r="LGG469" s="43"/>
      <c r="LGH469" s="43"/>
      <c r="LGI469" s="43"/>
      <c r="LGJ469" s="43"/>
      <c r="LGK469" s="43"/>
      <c r="LGL469" s="43"/>
      <c r="LGM469" s="43"/>
      <c r="LGN469" s="43"/>
      <c r="LGO469" s="43"/>
      <c r="LGP469" s="43"/>
      <c r="LGQ469" s="43"/>
      <c r="LGR469" s="43"/>
      <c r="LGS469" s="43"/>
      <c r="LGT469" s="43"/>
      <c r="LGU469" s="43"/>
      <c r="LGV469" s="43"/>
      <c r="LGW469" s="43"/>
      <c r="LGX469" s="43"/>
      <c r="LGY469" s="43"/>
      <c r="LGZ469" s="43"/>
      <c r="LHA469" s="43"/>
      <c r="LHB469" s="43"/>
      <c r="LHC469" s="43"/>
      <c r="LHD469" s="43"/>
      <c r="LHE469" s="43"/>
      <c r="LHF469" s="43"/>
      <c r="LHG469" s="43"/>
      <c r="LHH469" s="43"/>
      <c r="LHI469" s="43"/>
      <c r="LHJ469" s="43"/>
      <c r="LHK469" s="43"/>
      <c r="LHL469" s="43"/>
      <c r="LHM469" s="43"/>
      <c r="LHN469" s="43"/>
      <c r="LHO469" s="43"/>
      <c r="LHP469" s="43"/>
      <c r="LHQ469" s="43"/>
      <c r="LHR469" s="43"/>
      <c r="LHS469" s="43"/>
      <c r="LHT469" s="43"/>
      <c r="LHU469" s="43"/>
      <c r="LHV469" s="43"/>
      <c r="LHW469" s="43"/>
      <c r="LHX469" s="43"/>
      <c r="LHY469" s="43"/>
      <c r="LHZ469" s="43"/>
      <c r="LIA469" s="43"/>
      <c r="LIB469" s="43"/>
      <c r="LIC469" s="43"/>
      <c r="LID469" s="43"/>
      <c r="LIE469" s="43"/>
      <c r="LIF469" s="43"/>
      <c r="LIG469" s="43"/>
      <c r="LIH469" s="43"/>
      <c r="LII469" s="43"/>
      <c r="LIJ469" s="43"/>
      <c r="LIK469" s="43"/>
      <c r="LIL469" s="43"/>
      <c r="LIM469" s="43"/>
      <c r="LIN469" s="43"/>
      <c r="LIO469" s="43"/>
      <c r="LIP469" s="43"/>
      <c r="LIQ469" s="43"/>
      <c r="LIR469" s="43"/>
      <c r="LIS469" s="43"/>
      <c r="LIT469" s="43"/>
      <c r="LIU469" s="43"/>
      <c r="LIV469" s="43"/>
      <c r="LIW469" s="43"/>
      <c r="LIX469" s="43"/>
      <c r="LIY469" s="43"/>
      <c r="LIZ469" s="43"/>
      <c r="LJA469" s="43"/>
      <c r="LJB469" s="43"/>
      <c r="LJC469" s="43"/>
      <c r="LJD469" s="43"/>
      <c r="LJE469" s="43"/>
      <c r="LJF469" s="43"/>
      <c r="LJG469" s="43"/>
      <c r="LJH469" s="43"/>
      <c r="LJI469" s="43"/>
      <c r="LJJ469" s="43"/>
      <c r="LJK469" s="43"/>
      <c r="LJL469" s="43"/>
      <c r="LJM469" s="43"/>
      <c r="LJN469" s="43"/>
      <c r="LJO469" s="43"/>
      <c r="LJP469" s="43"/>
      <c r="LJQ469" s="43"/>
      <c r="LJR469" s="43"/>
      <c r="LJS469" s="43"/>
      <c r="LJT469" s="43"/>
      <c r="LJU469" s="43"/>
      <c r="LJV469" s="43"/>
      <c r="LJW469" s="43"/>
      <c r="LJX469" s="43"/>
      <c r="LJY469" s="43"/>
      <c r="LJZ469" s="43"/>
      <c r="LKA469" s="43"/>
      <c r="LKB469" s="43"/>
      <c r="LKC469" s="43"/>
      <c r="LKD469" s="43"/>
      <c r="LKE469" s="43"/>
      <c r="LKF469" s="43"/>
      <c r="LKG469" s="43"/>
      <c r="LKH469" s="43"/>
      <c r="LKI469" s="43"/>
      <c r="LKJ469" s="43"/>
      <c r="LKK469" s="43"/>
      <c r="LKL469" s="43"/>
      <c r="LKM469" s="43"/>
      <c r="LKN469" s="43"/>
      <c r="LKO469" s="43"/>
      <c r="LKP469" s="43"/>
      <c r="LKQ469" s="43"/>
      <c r="LKR469" s="43"/>
      <c r="LKS469" s="43"/>
      <c r="LKT469" s="43"/>
      <c r="LKU469" s="43"/>
      <c r="LKV469" s="43"/>
      <c r="LKW469" s="43"/>
      <c r="LKX469" s="43"/>
      <c r="LKY469" s="43"/>
      <c r="LKZ469" s="43"/>
      <c r="LLA469" s="43"/>
      <c r="LLB469" s="43"/>
      <c r="LLC469" s="43"/>
      <c r="LLD469" s="43"/>
      <c r="LLE469" s="43"/>
      <c r="LLF469" s="43"/>
      <c r="LLG469" s="43"/>
      <c r="LLH469" s="43"/>
      <c r="LLI469" s="43"/>
      <c r="LLJ469" s="43"/>
      <c r="LLK469" s="43"/>
      <c r="LLL469" s="43"/>
      <c r="LLM469" s="43"/>
      <c r="LLN469" s="43"/>
      <c r="LLO469" s="43"/>
      <c r="LLP469" s="43"/>
      <c r="LLQ469" s="43"/>
      <c r="LLR469" s="43"/>
      <c r="LLS469" s="43"/>
      <c r="LLT469" s="43"/>
      <c r="LLU469" s="43"/>
      <c r="LLV469" s="43"/>
      <c r="LLW469" s="43"/>
      <c r="LLX469" s="43"/>
      <c r="LLY469" s="43"/>
      <c r="LLZ469" s="43"/>
      <c r="LMA469" s="43"/>
      <c r="LMB469" s="43"/>
      <c r="LMC469" s="43"/>
      <c r="LMD469" s="43"/>
      <c r="LME469" s="43"/>
      <c r="LMF469" s="43"/>
      <c r="LMG469" s="43"/>
      <c r="LMH469" s="43"/>
      <c r="LMI469" s="43"/>
      <c r="LMJ469" s="43"/>
      <c r="LMK469" s="43"/>
      <c r="LML469" s="43"/>
      <c r="LMM469" s="43"/>
      <c r="LMN469" s="43"/>
      <c r="LMO469" s="43"/>
      <c r="LMP469" s="43"/>
      <c r="LMQ469" s="43"/>
      <c r="LMR469" s="43"/>
      <c r="LMS469" s="43"/>
      <c r="LMT469" s="43"/>
      <c r="LMU469" s="43"/>
      <c r="LMV469" s="43"/>
      <c r="LMW469" s="43"/>
      <c r="LMX469" s="43"/>
      <c r="LMY469" s="43"/>
      <c r="LMZ469" s="43"/>
      <c r="LNA469" s="43"/>
      <c r="LNB469" s="43"/>
      <c r="LNC469" s="43"/>
      <c r="LND469" s="43"/>
      <c r="LNE469" s="43"/>
      <c r="LNF469" s="43"/>
      <c r="LNG469" s="43"/>
      <c r="LNH469" s="43"/>
      <c r="LNI469" s="43"/>
      <c r="LNJ469" s="43"/>
      <c r="LNK469" s="43"/>
      <c r="LNL469" s="43"/>
      <c r="LNM469" s="43"/>
      <c r="LNN469" s="43"/>
      <c r="LNO469" s="43"/>
      <c r="LNP469" s="43"/>
      <c r="LNQ469" s="43"/>
      <c r="LNR469" s="43"/>
      <c r="LNS469" s="43"/>
      <c r="LNT469" s="43"/>
      <c r="LNU469" s="43"/>
      <c r="LNV469" s="43"/>
      <c r="LNW469" s="43"/>
      <c r="LNX469" s="43"/>
      <c r="LNY469" s="43"/>
      <c r="LNZ469" s="43"/>
      <c r="LOA469" s="43"/>
      <c r="LOB469" s="43"/>
      <c r="LOC469" s="43"/>
      <c r="LOD469" s="43"/>
      <c r="LOE469" s="43"/>
      <c r="LOF469" s="43"/>
      <c r="LOG469" s="43"/>
      <c r="LOH469" s="43"/>
      <c r="LOI469" s="43"/>
      <c r="LOJ469" s="43"/>
      <c r="LOK469" s="43"/>
      <c r="LOL469" s="43"/>
      <c r="LOM469" s="43"/>
      <c r="LON469" s="43"/>
      <c r="LOO469" s="43"/>
      <c r="LOP469" s="43"/>
      <c r="LOQ469" s="43"/>
      <c r="LOR469" s="43"/>
      <c r="LOS469" s="43"/>
      <c r="LOT469" s="43"/>
      <c r="LOU469" s="43"/>
      <c r="LOV469" s="43"/>
      <c r="LOW469" s="43"/>
      <c r="LOX469" s="43"/>
      <c r="LOY469" s="43"/>
      <c r="LOZ469" s="43"/>
      <c r="LPA469" s="43"/>
      <c r="LPB469" s="43"/>
      <c r="LPC469" s="43"/>
      <c r="LPD469" s="43"/>
      <c r="LPE469" s="43"/>
      <c r="LPF469" s="43"/>
      <c r="LPG469" s="43"/>
      <c r="LPH469" s="43"/>
      <c r="LPI469" s="43"/>
      <c r="LPJ469" s="43"/>
      <c r="LPK469" s="43"/>
      <c r="LPL469" s="43"/>
      <c r="LPM469" s="43"/>
      <c r="LPN469" s="43"/>
      <c r="LPO469" s="43"/>
      <c r="LPP469" s="43"/>
      <c r="LPQ469" s="43"/>
      <c r="LPR469" s="43"/>
      <c r="LPS469" s="43"/>
      <c r="LPT469" s="43"/>
      <c r="LPU469" s="43"/>
      <c r="LPV469" s="43"/>
      <c r="LPW469" s="43"/>
      <c r="LPX469" s="43"/>
      <c r="LPY469" s="43"/>
      <c r="LPZ469" s="43"/>
      <c r="LQA469" s="43"/>
      <c r="LQB469" s="43"/>
      <c r="LQC469" s="43"/>
      <c r="LQD469" s="43"/>
      <c r="LQE469" s="43"/>
      <c r="LQF469" s="43"/>
      <c r="LQG469" s="43"/>
      <c r="LQH469" s="43"/>
      <c r="LQI469" s="43"/>
      <c r="LQJ469" s="43"/>
      <c r="LQK469" s="43"/>
      <c r="LQL469" s="43"/>
      <c r="LQM469" s="43"/>
      <c r="LQN469" s="43"/>
      <c r="LQO469" s="43"/>
      <c r="LQP469" s="43"/>
      <c r="LQQ469" s="43"/>
      <c r="LQR469" s="43"/>
      <c r="LQS469" s="43"/>
      <c r="LQT469" s="43"/>
      <c r="LQU469" s="43"/>
      <c r="LQV469" s="43"/>
      <c r="LQW469" s="43"/>
      <c r="LQX469" s="43"/>
      <c r="LQY469" s="43"/>
      <c r="LQZ469" s="43"/>
      <c r="LRA469" s="43"/>
      <c r="LRB469" s="43"/>
      <c r="LRC469" s="43"/>
      <c r="LRD469" s="43"/>
      <c r="LRE469" s="43"/>
      <c r="LRF469" s="43"/>
      <c r="LRG469" s="43"/>
      <c r="LRH469" s="43"/>
      <c r="LRI469" s="43"/>
      <c r="LRJ469" s="43"/>
      <c r="LRK469" s="43"/>
      <c r="LRL469" s="43"/>
      <c r="LRM469" s="43"/>
      <c r="LRN469" s="43"/>
      <c r="LRO469" s="43"/>
      <c r="LRP469" s="43"/>
      <c r="LRQ469" s="43"/>
      <c r="LRR469" s="43"/>
      <c r="LRS469" s="43"/>
      <c r="LRT469" s="43"/>
      <c r="LRU469" s="43"/>
      <c r="LRV469" s="43"/>
      <c r="LRW469" s="43"/>
      <c r="LRX469" s="43"/>
      <c r="LRY469" s="43"/>
      <c r="LRZ469" s="43"/>
      <c r="LSA469" s="43"/>
      <c r="LSB469" s="43"/>
      <c r="LSC469" s="43"/>
      <c r="LSD469" s="43"/>
      <c r="LSE469" s="43"/>
      <c r="LSF469" s="43"/>
      <c r="LSG469" s="43"/>
      <c r="LSH469" s="43"/>
      <c r="LSI469" s="43"/>
      <c r="LSJ469" s="43"/>
      <c r="LSK469" s="43"/>
      <c r="LSL469" s="43"/>
      <c r="LSM469" s="43"/>
      <c r="LSN469" s="43"/>
      <c r="LSO469" s="43"/>
      <c r="LSP469" s="43"/>
      <c r="LSQ469" s="43"/>
      <c r="LSR469" s="43"/>
      <c r="LSS469" s="43"/>
      <c r="LST469" s="43"/>
      <c r="LSU469" s="43"/>
      <c r="LSV469" s="43"/>
      <c r="LSW469" s="43"/>
      <c r="LSX469" s="43"/>
      <c r="LSY469" s="43"/>
      <c r="LSZ469" s="43"/>
      <c r="LTA469" s="43"/>
      <c r="LTB469" s="43"/>
      <c r="LTC469" s="43"/>
      <c r="LTD469" s="43"/>
      <c r="LTE469" s="43"/>
      <c r="LTF469" s="43"/>
      <c r="LTG469" s="43"/>
      <c r="LTH469" s="43"/>
      <c r="LTI469" s="43"/>
      <c r="LTJ469" s="43"/>
      <c r="LTK469" s="43"/>
      <c r="LTL469" s="43"/>
      <c r="LTM469" s="43"/>
      <c r="LTN469" s="43"/>
      <c r="LTO469" s="43"/>
      <c r="LTP469" s="43"/>
      <c r="LTQ469" s="43"/>
      <c r="LTR469" s="43"/>
      <c r="LTS469" s="43"/>
      <c r="LTT469" s="43"/>
      <c r="LTU469" s="43"/>
      <c r="LTV469" s="43"/>
      <c r="LTW469" s="43"/>
      <c r="LTX469" s="43"/>
      <c r="LTY469" s="43"/>
      <c r="LTZ469" s="43"/>
      <c r="LUA469" s="43"/>
      <c r="LUB469" s="43"/>
      <c r="LUC469" s="43"/>
      <c r="LUD469" s="43"/>
      <c r="LUE469" s="43"/>
      <c r="LUF469" s="43"/>
      <c r="LUG469" s="43"/>
      <c r="LUH469" s="43"/>
      <c r="LUI469" s="43"/>
      <c r="LUJ469" s="43"/>
      <c r="LUK469" s="43"/>
      <c r="LUL469" s="43"/>
      <c r="LUM469" s="43"/>
      <c r="LUN469" s="43"/>
      <c r="LUO469" s="43"/>
      <c r="LUP469" s="43"/>
      <c r="LUQ469" s="43"/>
      <c r="LUR469" s="43"/>
      <c r="LUS469" s="43"/>
      <c r="LUT469" s="43"/>
      <c r="LUU469" s="43"/>
      <c r="LUV469" s="43"/>
      <c r="LUW469" s="43"/>
      <c r="LUX469" s="43"/>
      <c r="LUY469" s="43"/>
      <c r="LUZ469" s="43"/>
      <c r="LVA469" s="43"/>
      <c r="LVB469" s="43"/>
      <c r="LVC469" s="43"/>
      <c r="LVD469" s="43"/>
      <c r="LVE469" s="43"/>
      <c r="LVF469" s="43"/>
      <c r="LVG469" s="43"/>
      <c r="LVH469" s="43"/>
      <c r="LVI469" s="43"/>
      <c r="LVJ469" s="43"/>
      <c r="LVK469" s="43"/>
      <c r="LVL469" s="43"/>
      <c r="LVM469" s="43"/>
      <c r="LVN469" s="43"/>
      <c r="LVO469" s="43"/>
      <c r="LVP469" s="43"/>
      <c r="LVQ469" s="43"/>
      <c r="LVR469" s="43"/>
      <c r="LVS469" s="43"/>
      <c r="LVT469" s="43"/>
      <c r="LVU469" s="43"/>
      <c r="LVV469" s="43"/>
      <c r="LVW469" s="43"/>
      <c r="LVX469" s="43"/>
      <c r="LVY469" s="43"/>
      <c r="LVZ469" s="43"/>
      <c r="LWA469" s="43"/>
      <c r="LWB469" s="43"/>
      <c r="LWC469" s="43"/>
      <c r="LWD469" s="43"/>
      <c r="LWE469" s="43"/>
      <c r="LWF469" s="43"/>
      <c r="LWG469" s="43"/>
      <c r="LWH469" s="43"/>
      <c r="LWI469" s="43"/>
      <c r="LWJ469" s="43"/>
      <c r="LWK469" s="43"/>
      <c r="LWL469" s="43"/>
      <c r="LWM469" s="43"/>
      <c r="LWN469" s="43"/>
      <c r="LWO469" s="43"/>
      <c r="LWP469" s="43"/>
      <c r="LWQ469" s="43"/>
      <c r="LWR469" s="43"/>
      <c r="LWS469" s="43"/>
      <c r="LWT469" s="43"/>
      <c r="LWU469" s="43"/>
      <c r="LWV469" s="43"/>
      <c r="LWW469" s="43"/>
      <c r="LWX469" s="43"/>
      <c r="LWY469" s="43"/>
      <c r="LWZ469" s="43"/>
      <c r="LXA469" s="43"/>
      <c r="LXB469" s="43"/>
      <c r="LXC469" s="43"/>
      <c r="LXD469" s="43"/>
      <c r="LXE469" s="43"/>
      <c r="LXF469" s="43"/>
      <c r="LXG469" s="43"/>
      <c r="LXH469" s="43"/>
      <c r="LXI469" s="43"/>
      <c r="LXJ469" s="43"/>
      <c r="LXK469" s="43"/>
      <c r="LXL469" s="43"/>
      <c r="LXM469" s="43"/>
      <c r="LXN469" s="43"/>
      <c r="LXO469" s="43"/>
      <c r="LXP469" s="43"/>
      <c r="LXQ469" s="43"/>
      <c r="LXR469" s="43"/>
      <c r="LXS469" s="43"/>
      <c r="LXT469" s="43"/>
      <c r="LXU469" s="43"/>
      <c r="LXV469" s="43"/>
      <c r="LXW469" s="43"/>
      <c r="LXX469" s="43"/>
      <c r="LXY469" s="43"/>
      <c r="LXZ469" s="43"/>
      <c r="LYA469" s="43"/>
      <c r="LYB469" s="43"/>
      <c r="LYC469" s="43"/>
      <c r="LYD469" s="43"/>
      <c r="LYE469" s="43"/>
      <c r="LYF469" s="43"/>
      <c r="LYG469" s="43"/>
      <c r="LYH469" s="43"/>
      <c r="LYI469" s="43"/>
      <c r="LYJ469" s="43"/>
      <c r="LYK469" s="43"/>
      <c r="LYL469" s="43"/>
      <c r="LYM469" s="43"/>
      <c r="LYN469" s="43"/>
      <c r="LYO469" s="43"/>
      <c r="LYP469" s="43"/>
      <c r="LYQ469" s="43"/>
      <c r="LYR469" s="43"/>
      <c r="LYS469" s="43"/>
      <c r="LYT469" s="43"/>
      <c r="LYU469" s="43"/>
      <c r="LYV469" s="43"/>
      <c r="LYW469" s="43"/>
      <c r="LYX469" s="43"/>
      <c r="LYY469" s="43"/>
      <c r="LYZ469" s="43"/>
      <c r="LZA469" s="43"/>
      <c r="LZB469" s="43"/>
      <c r="LZC469" s="43"/>
      <c r="LZD469" s="43"/>
      <c r="LZE469" s="43"/>
      <c r="LZF469" s="43"/>
      <c r="LZG469" s="43"/>
      <c r="LZH469" s="43"/>
      <c r="LZI469" s="43"/>
      <c r="LZJ469" s="43"/>
      <c r="LZK469" s="43"/>
      <c r="LZL469" s="43"/>
      <c r="LZM469" s="43"/>
      <c r="LZN469" s="43"/>
      <c r="LZO469" s="43"/>
      <c r="LZP469" s="43"/>
      <c r="LZQ469" s="43"/>
      <c r="LZR469" s="43"/>
      <c r="LZS469" s="43"/>
      <c r="LZT469" s="43"/>
      <c r="LZU469" s="43"/>
      <c r="LZV469" s="43"/>
      <c r="LZW469" s="43"/>
      <c r="LZX469" s="43"/>
      <c r="LZY469" s="43"/>
      <c r="LZZ469" s="43"/>
      <c r="MAA469" s="43"/>
      <c r="MAB469" s="43"/>
      <c r="MAC469" s="43"/>
      <c r="MAD469" s="43"/>
      <c r="MAE469" s="43"/>
      <c r="MAF469" s="43"/>
      <c r="MAG469" s="43"/>
      <c r="MAH469" s="43"/>
      <c r="MAI469" s="43"/>
      <c r="MAJ469" s="43"/>
      <c r="MAK469" s="43"/>
      <c r="MAL469" s="43"/>
      <c r="MAM469" s="43"/>
      <c r="MAN469" s="43"/>
      <c r="MAO469" s="43"/>
      <c r="MAP469" s="43"/>
      <c r="MAQ469" s="43"/>
      <c r="MAR469" s="43"/>
      <c r="MAS469" s="43"/>
      <c r="MAT469" s="43"/>
      <c r="MAU469" s="43"/>
      <c r="MAV469" s="43"/>
      <c r="MAW469" s="43"/>
      <c r="MAX469" s="43"/>
      <c r="MAY469" s="43"/>
      <c r="MAZ469" s="43"/>
      <c r="MBA469" s="43"/>
      <c r="MBB469" s="43"/>
      <c r="MBC469" s="43"/>
      <c r="MBD469" s="43"/>
      <c r="MBE469" s="43"/>
      <c r="MBF469" s="43"/>
      <c r="MBG469" s="43"/>
      <c r="MBH469" s="43"/>
      <c r="MBI469" s="43"/>
      <c r="MBJ469" s="43"/>
      <c r="MBK469" s="43"/>
      <c r="MBL469" s="43"/>
      <c r="MBM469" s="43"/>
      <c r="MBN469" s="43"/>
      <c r="MBO469" s="43"/>
      <c r="MBP469" s="43"/>
      <c r="MBQ469" s="43"/>
      <c r="MBR469" s="43"/>
      <c r="MBS469" s="43"/>
      <c r="MBT469" s="43"/>
      <c r="MBU469" s="43"/>
      <c r="MBV469" s="43"/>
      <c r="MBW469" s="43"/>
      <c r="MBX469" s="43"/>
      <c r="MBY469" s="43"/>
      <c r="MBZ469" s="43"/>
      <c r="MCA469" s="43"/>
      <c r="MCB469" s="43"/>
      <c r="MCC469" s="43"/>
      <c r="MCD469" s="43"/>
      <c r="MCE469" s="43"/>
      <c r="MCF469" s="43"/>
      <c r="MCG469" s="43"/>
      <c r="MCH469" s="43"/>
      <c r="MCI469" s="43"/>
      <c r="MCJ469" s="43"/>
      <c r="MCK469" s="43"/>
      <c r="MCL469" s="43"/>
      <c r="MCM469" s="43"/>
      <c r="MCN469" s="43"/>
      <c r="MCO469" s="43"/>
      <c r="MCP469" s="43"/>
      <c r="MCQ469" s="43"/>
      <c r="MCR469" s="43"/>
      <c r="MCS469" s="43"/>
      <c r="MCT469" s="43"/>
      <c r="MCU469" s="43"/>
      <c r="MCV469" s="43"/>
      <c r="MCW469" s="43"/>
      <c r="MCX469" s="43"/>
      <c r="MCY469" s="43"/>
      <c r="MCZ469" s="43"/>
      <c r="MDA469" s="43"/>
      <c r="MDB469" s="43"/>
      <c r="MDC469" s="43"/>
      <c r="MDD469" s="43"/>
      <c r="MDE469" s="43"/>
      <c r="MDF469" s="43"/>
      <c r="MDG469" s="43"/>
      <c r="MDH469" s="43"/>
      <c r="MDI469" s="43"/>
      <c r="MDJ469" s="43"/>
      <c r="MDK469" s="43"/>
      <c r="MDL469" s="43"/>
      <c r="MDM469" s="43"/>
      <c r="MDN469" s="43"/>
      <c r="MDO469" s="43"/>
      <c r="MDP469" s="43"/>
      <c r="MDQ469" s="43"/>
      <c r="MDR469" s="43"/>
      <c r="MDS469" s="43"/>
      <c r="MDT469" s="43"/>
      <c r="MDU469" s="43"/>
      <c r="MDV469" s="43"/>
      <c r="MDW469" s="43"/>
      <c r="MDX469" s="43"/>
      <c r="MDY469" s="43"/>
      <c r="MDZ469" s="43"/>
      <c r="MEA469" s="43"/>
      <c r="MEB469" s="43"/>
      <c r="MEC469" s="43"/>
      <c r="MED469" s="43"/>
      <c r="MEE469" s="43"/>
      <c r="MEF469" s="43"/>
      <c r="MEG469" s="43"/>
      <c r="MEH469" s="43"/>
      <c r="MEI469" s="43"/>
      <c r="MEJ469" s="43"/>
      <c r="MEK469" s="43"/>
      <c r="MEL469" s="43"/>
      <c r="MEM469" s="43"/>
      <c r="MEN469" s="43"/>
      <c r="MEO469" s="43"/>
      <c r="MEP469" s="43"/>
      <c r="MEQ469" s="43"/>
      <c r="MER469" s="43"/>
      <c r="MES469" s="43"/>
      <c r="MET469" s="43"/>
      <c r="MEU469" s="43"/>
      <c r="MEV469" s="43"/>
      <c r="MEW469" s="43"/>
      <c r="MEX469" s="43"/>
      <c r="MEY469" s="43"/>
      <c r="MEZ469" s="43"/>
      <c r="MFA469" s="43"/>
      <c r="MFB469" s="43"/>
      <c r="MFC469" s="43"/>
      <c r="MFD469" s="43"/>
      <c r="MFE469" s="43"/>
      <c r="MFF469" s="43"/>
      <c r="MFG469" s="43"/>
      <c r="MFH469" s="43"/>
      <c r="MFI469" s="43"/>
      <c r="MFJ469" s="43"/>
      <c r="MFK469" s="43"/>
      <c r="MFL469" s="43"/>
      <c r="MFM469" s="43"/>
      <c r="MFN469" s="43"/>
      <c r="MFO469" s="43"/>
      <c r="MFP469" s="43"/>
      <c r="MFQ469" s="43"/>
      <c r="MFR469" s="43"/>
      <c r="MFS469" s="43"/>
      <c r="MFT469" s="43"/>
      <c r="MFU469" s="43"/>
      <c r="MFV469" s="43"/>
      <c r="MFW469" s="43"/>
      <c r="MFX469" s="43"/>
      <c r="MFY469" s="43"/>
      <c r="MFZ469" s="43"/>
      <c r="MGA469" s="43"/>
      <c r="MGB469" s="43"/>
      <c r="MGC469" s="43"/>
      <c r="MGD469" s="43"/>
      <c r="MGE469" s="43"/>
      <c r="MGF469" s="43"/>
      <c r="MGG469" s="43"/>
      <c r="MGH469" s="43"/>
      <c r="MGI469" s="43"/>
      <c r="MGJ469" s="43"/>
      <c r="MGK469" s="43"/>
      <c r="MGL469" s="43"/>
      <c r="MGM469" s="43"/>
      <c r="MGN469" s="43"/>
      <c r="MGO469" s="43"/>
      <c r="MGP469" s="43"/>
      <c r="MGQ469" s="43"/>
      <c r="MGR469" s="43"/>
      <c r="MGS469" s="43"/>
      <c r="MGT469" s="43"/>
      <c r="MGU469" s="43"/>
      <c r="MGV469" s="43"/>
      <c r="MGW469" s="43"/>
      <c r="MGX469" s="43"/>
      <c r="MGY469" s="43"/>
      <c r="MGZ469" s="43"/>
      <c r="MHA469" s="43"/>
      <c r="MHB469" s="43"/>
      <c r="MHC469" s="43"/>
      <c r="MHD469" s="43"/>
      <c r="MHE469" s="43"/>
      <c r="MHF469" s="43"/>
      <c r="MHG469" s="43"/>
      <c r="MHH469" s="43"/>
      <c r="MHI469" s="43"/>
      <c r="MHJ469" s="43"/>
      <c r="MHK469" s="43"/>
      <c r="MHL469" s="43"/>
      <c r="MHM469" s="43"/>
      <c r="MHN469" s="43"/>
      <c r="MHO469" s="43"/>
      <c r="MHP469" s="43"/>
      <c r="MHQ469" s="43"/>
      <c r="MHR469" s="43"/>
      <c r="MHS469" s="43"/>
      <c r="MHT469" s="43"/>
      <c r="MHU469" s="43"/>
      <c r="MHV469" s="43"/>
      <c r="MHW469" s="43"/>
      <c r="MHX469" s="43"/>
      <c r="MHY469" s="43"/>
      <c r="MHZ469" s="43"/>
      <c r="MIA469" s="43"/>
      <c r="MIB469" s="43"/>
      <c r="MIC469" s="43"/>
      <c r="MID469" s="43"/>
      <c r="MIE469" s="43"/>
      <c r="MIF469" s="43"/>
      <c r="MIG469" s="43"/>
      <c r="MIH469" s="43"/>
      <c r="MII469" s="43"/>
      <c r="MIJ469" s="43"/>
      <c r="MIK469" s="43"/>
      <c r="MIL469" s="43"/>
      <c r="MIM469" s="43"/>
      <c r="MIN469" s="43"/>
      <c r="MIO469" s="43"/>
      <c r="MIP469" s="43"/>
      <c r="MIQ469" s="43"/>
      <c r="MIR469" s="43"/>
      <c r="MIS469" s="43"/>
      <c r="MIT469" s="43"/>
      <c r="MIU469" s="43"/>
      <c r="MIV469" s="43"/>
      <c r="MIW469" s="43"/>
      <c r="MIX469" s="43"/>
      <c r="MIY469" s="43"/>
      <c r="MIZ469" s="43"/>
      <c r="MJA469" s="43"/>
      <c r="MJB469" s="43"/>
      <c r="MJC469" s="43"/>
      <c r="MJD469" s="43"/>
      <c r="MJE469" s="43"/>
      <c r="MJF469" s="43"/>
      <c r="MJG469" s="43"/>
      <c r="MJH469" s="43"/>
      <c r="MJI469" s="43"/>
      <c r="MJJ469" s="43"/>
      <c r="MJK469" s="43"/>
      <c r="MJL469" s="43"/>
      <c r="MJM469" s="43"/>
      <c r="MJN469" s="43"/>
      <c r="MJO469" s="43"/>
      <c r="MJP469" s="43"/>
      <c r="MJQ469" s="43"/>
      <c r="MJR469" s="43"/>
      <c r="MJS469" s="43"/>
      <c r="MJT469" s="43"/>
      <c r="MJU469" s="43"/>
      <c r="MJV469" s="43"/>
      <c r="MJW469" s="43"/>
      <c r="MJX469" s="43"/>
      <c r="MJY469" s="43"/>
      <c r="MJZ469" s="43"/>
      <c r="MKA469" s="43"/>
      <c r="MKB469" s="43"/>
      <c r="MKC469" s="43"/>
      <c r="MKD469" s="43"/>
      <c r="MKE469" s="43"/>
      <c r="MKF469" s="43"/>
      <c r="MKG469" s="43"/>
      <c r="MKH469" s="43"/>
      <c r="MKI469" s="43"/>
      <c r="MKJ469" s="43"/>
      <c r="MKK469" s="43"/>
      <c r="MKL469" s="43"/>
      <c r="MKM469" s="43"/>
      <c r="MKN469" s="43"/>
      <c r="MKO469" s="43"/>
      <c r="MKP469" s="43"/>
      <c r="MKQ469" s="43"/>
      <c r="MKR469" s="43"/>
      <c r="MKS469" s="43"/>
      <c r="MKT469" s="43"/>
      <c r="MKU469" s="43"/>
      <c r="MKV469" s="43"/>
      <c r="MKW469" s="43"/>
      <c r="MKX469" s="43"/>
      <c r="MKY469" s="43"/>
      <c r="MKZ469" s="43"/>
      <c r="MLA469" s="43"/>
      <c r="MLB469" s="43"/>
      <c r="MLC469" s="43"/>
      <c r="MLD469" s="43"/>
      <c r="MLE469" s="43"/>
      <c r="MLF469" s="43"/>
      <c r="MLG469" s="43"/>
      <c r="MLH469" s="43"/>
      <c r="MLI469" s="43"/>
      <c r="MLJ469" s="43"/>
      <c r="MLK469" s="43"/>
      <c r="MLL469" s="43"/>
      <c r="MLM469" s="43"/>
      <c r="MLN469" s="43"/>
      <c r="MLO469" s="43"/>
      <c r="MLP469" s="43"/>
      <c r="MLQ469" s="43"/>
      <c r="MLR469" s="43"/>
      <c r="MLS469" s="43"/>
      <c r="MLT469" s="43"/>
      <c r="MLU469" s="43"/>
      <c r="MLV469" s="43"/>
      <c r="MLW469" s="43"/>
      <c r="MLX469" s="43"/>
      <c r="MLY469" s="43"/>
      <c r="MLZ469" s="43"/>
      <c r="MMA469" s="43"/>
      <c r="MMB469" s="43"/>
      <c r="MMC469" s="43"/>
      <c r="MMD469" s="43"/>
      <c r="MME469" s="43"/>
      <c r="MMF469" s="43"/>
      <c r="MMG469" s="43"/>
      <c r="MMH469" s="43"/>
      <c r="MMI469" s="43"/>
      <c r="MMJ469" s="43"/>
      <c r="MMK469" s="43"/>
      <c r="MML469" s="43"/>
      <c r="MMM469" s="43"/>
      <c r="MMN469" s="43"/>
      <c r="MMO469" s="43"/>
      <c r="MMP469" s="43"/>
      <c r="MMQ469" s="43"/>
      <c r="MMR469" s="43"/>
      <c r="MMS469" s="43"/>
      <c r="MMT469" s="43"/>
      <c r="MMU469" s="43"/>
      <c r="MMV469" s="43"/>
      <c r="MMW469" s="43"/>
      <c r="MMX469" s="43"/>
      <c r="MMY469" s="43"/>
      <c r="MMZ469" s="43"/>
      <c r="MNA469" s="43"/>
      <c r="MNB469" s="43"/>
      <c r="MNC469" s="43"/>
      <c r="MND469" s="43"/>
      <c r="MNE469" s="43"/>
      <c r="MNF469" s="43"/>
      <c r="MNG469" s="43"/>
      <c r="MNH469" s="43"/>
      <c r="MNI469" s="43"/>
      <c r="MNJ469" s="43"/>
      <c r="MNK469" s="43"/>
      <c r="MNL469" s="43"/>
      <c r="MNM469" s="43"/>
      <c r="MNN469" s="43"/>
      <c r="MNO469" s="43"/>
      <c r="MNP469" s="43"/>
      <c r="MNQ469" s="43"/>
      <c r="MNR469" s="43"/>
      <c r="MNS469" s="43"/>
      <c r="MNT469" s="43"/>
      <c r="MNU469" s="43"/>
      <c r="MNV469" s="43"/>
      <c r="MNW469" s="43"/>
      <c r="MNX469" s="43"/>
      <c r="MNY469" s="43"/>
      <c r="MNZ469" s="43"/>
      <c r="MOA469" s="43"/>
      <c r="MOB469" s="43"/>
      <c r="MOC469" s="43"/>
      <c r="MOD469" s="43"/>
      <c r="MOE469" s="43"/>
      <c r="MOF469" s="43"/>
      <c r="MOG469" s="43"/>
      <c r="MOH469" s="43"/>
      <c r="MOI469" s="43"/>
      <c r="MOJ469" s="43"/>
      <c r="MOK469" s="43"/>
      <c r="MOL469" s="43"/>
      <c r="MOM469" s="43"/>
      <c r="MON469" s="43"/>
      <c r="MOO469" s="43"/>
      <c r="MOP469" s="43"/>
      <c r="MOQ469" s="43"/>
      <c r="MOR469" s="43"/>
      <c r="MOS469" s="43"/>
      <c r="MOT469" s="43"/>
      <c r="MOU469" s="43"/>
      <c r="MOV469" s="43"/>
      <c r="MOW469" s="43"/>
      <c r="MOX469" s="43"/>
      <c r="MOY469" s="43"/>
      <c r="MOZ469" s="43"/>
      <c r="MPA469" s="43"/>
      <c r="MPB469" s="43"/>
      <c r="MPC469" s="43"/>
      <c r="MPD469" s="43"/>
      <c r="MPE469" s="43"/>
      <c r="MPF469" s="43"/>
      <c r="MPG469" s="43"/>
      <c r="MPH469" s="43"/>
      <c r="MPI469" s="43"/>
      <c r="MPJ469" s="43"/>
      <c r="MPK469" s="43"/>
      <c r="MPL469" s="43"/>
      <c r="MPM469" s="43"/>
      <c r="MPN469" s="43"/>
      <c r="MPO469" s="43"/>
      <c r="MPP469" s="43"/>
      <c r="MPQ469" s="43"/>
      <c r="MPR469" s="43"/>
      <c r="MPS469" s="43"/>
      <c r="MPT469" s="43"/>
      <c r="MPU469" s="43"/>
      <c r="MPV469" s="43"/>
      <c r="MPW469" s="43"/>
      <c r="MPX469" s="43"/>
      <c r="MPY469" s="43"/>
      <c r="MPZ469" s="43"/>
      <c r="MQA469" s="43"/>
      <c r="MQB469" s="43"/>
      <c r="MQC469" s="43"/>
      <c r="MQD469" s="43"/>
      <c r="MQE469" s="43"/>
      <c r="MQF469" s="43"/>
      <c r="MQG469" s="43"/>
      <c r="MQH469" s="43"/>
      <c r="MQI469" s="43"/>
      <c r="MQJ469" s="43"/>
      <c r="MQK469" s="43"/>
      <c r="MQL469" s="43"/>
      <c r="MQM469" s="43"/>
      <c r="MQN469" s="43"/>
      <c r="MQO469" s="43"/>
      <c r="MQP469" s="43"/>
      <c r="MQQ469" s="43"/>
      <c r="MQR469" s="43"/>
      <c r="MQS469" s="43"/>
      <c r="MQT469" s="43"/>
      <c r="MQU469" s="43"/>
      <c r="MQV469" s="43"/>
      <c r="MQW469" s="43"/>
      <c r="MQX469" s="43"/>
      <c r="MQY469" s="43"/>
      <c r="MQZ469" s="43"/>
      <c r="MRA469" s="43"/>
      <c r="MRB469" s="43"/>
      <c r="MRC469" s="43"/>
      <c r="MRD469" s="43"/>
      <c r="MRE469" s="43"/>
      <c r="MRF469" s="43"/>
      <c r="MRG469" s="43"/>
      <c r="MRH469" s="43"/>
      <c r="MRI469" s="43"/>
      <c r="MRJ469" s="43"/>
      <c r="MRK469" s="43"/>
      <c r="MRL469" s="43"/>
      <c r="MRM469" s="43"/>
      <c r="MRN469" s="43"/>
      <c r="MRO469" s="43"/>
      <c r="MRP469" s="43"/>
      <c r="MRQ469" s="43"/>
      <c r="MRR469" s="43"/>
      <c r="MRS469" s="43"/>
      <c r="MRT469" s="43"/>
      <c r="MRU469" s="43"/>
      <c r="MRV469" s="43"/>
      <c r="MRW469" s="43"/>
      <c r="MRX469" s="43"/>
      <c r="MRY469" s="43"/>
      <c r="MRZ469" s="43"/>
      <c r="MSA469" s="43"/>
      <c r="MSB469" s="43"/>
      <c r="MSC469" s="43"/>
      <c r="MSD469" s="43"/>
      <c r="MSE469" s="43"/>
      <c r="MSF469" s="43"/>
      <c r="MSG469" s="43"/>
      <c r="MSH469" s="43"/>
      <c r="MSI469" s="43"/>
      <c r="MSJ469" s="43"/>
      <c r="MSK469" s="43"/>
      <c r="MSL469" s="43"/>
      <c r="MSM469" s="43"/>
      <c r="MSN469" s="43"/>
      <c r="MSO469" s="43"/>
      <c r="MSP469" s="43"/>
      <c r="MSQ469" s="43"/>
      <c r="MSR469" s="43"/>
      <c r="MSS469" s="43"/>
      <c r="MST469" s="43"/>
      <c r="MSU469" s="43"/>
      <c r="MSV469" s="43"/>
      <c r="MSW469" s="43"/>
      <c r="MSX469" s="43"/>
      <c r="MSY469" s="43"/>
      <c r="MSZ469" s="43"/>
      <c r="MTA469" s="43"/>
      <c r="MTB469" s="43"/>
      <c r="MTC469" s="43"/>
      <c r="MTD469" s="43"/>
      <c r="MTE469" s="43"/>
      <c r="MTF469" s="43"/>
      <c r="MTG469" s="43"/>
      <c r="MTH469" s="43"/>
      <c r="MTI469" s="43"/>
      <c r="MTJ469" s="43"/>
      <c r="MTK469" s="43"/>
      <c r="MTL469" s="43"/>
      <c r="MTM469" s="43"/>
      <c r="MTN469" s="43"/>
      <c r="MTO469" s="43"/>
      <c r="MTP469" s="43"/>
      <c r="MTQ469" s="43"/>
      <c r="MTR469" s="43"/>
      <c r="MTS469" s="43"/>
      <c r="MTT469" s="43"/>
      <c r="MTU469" s="43"/>
      <c r="MTV469" s="43"/>
      <c r="MTW469" s="43"/>
      <c r="MTX469" s="43"/>
      <c r="MTY469" s="43"/>
      <c r="MTZ469" s="43"/>
      <c r="MUA469" s="43"/>
      <c r="MUB469" s="43"/>
      <c r="MUC469" s="43"/>
      <c r="MUD469" s="43"/>
      <c r="MUE469" s="43"/>
      <c r="MUF469" s="43"/>
      <c r="MUG469" s="43"/>
      <c r="MUH469" s="43"/>
      <c r="MUI469" s="43"/>
      <c r="MUJ469" s="43"/>
      <c r="MUK469" s="43"/>
      <c r="MUL469" s="43"/>
      <c r="MUM469" s="43"/>
      <c r="MUN469" s="43"/>
      <c r="MUO469" s="43"/>
      <c r="MUP469" s="43"/>
      <c r="MUQ469" s="43"/>
      <c r="MUR469" s="43"/>
      <c r="MUS469" s="43"/>
      <c r="MUT469" s="43"/>
      <c r="MUU469" s="43"/>
      <c r="MUV469" s="43"/>
      <c r="MUW469" s="43"/>
      <c r="MUX469" s="43"/>
      <c r="MUY469" s="43"/>
      <c r="MUZ469" s="43"/>
      <c r="MVA469" s="43"/>
      <c r="MVB469" s="43"/>
      <c r="MVC469" s="43"/>
      <c r="MVD469" s="43"/>
      <c r="MVE469" s="43"/>
      <c r="MVF469" s="43"/>
      <c r="MVG469" s="43"/>
      <c r="MVH469" s="43"/>
      <c r="MVI469" s="43"/>
      <c r="MVJ469" s="43"/>
      <c r="MVK469" s="43"/>
      <c r="MVL469" s="43"/>
      <c r="MVM469" s="43"/>
      <c r="MVN469" s="43"/>
      <c r="MVO469" s="43"/>
      <c r="MVP469" s="43"/>
      <c r="MVQ469" s="43"/>
      <c r="MVR469" s="43"/>
      <c r="MVS469" s="43"/>
      <c r="MVT469" s="43"/>
      <c r="MVU469" s="43"/>
      <c r="MVV469" s="43"/>
      <c r="MVW469" s="43"/>
      <c r="MVX469" s="43"/>
      <c r="MVY469" s="43"/>
      <c r="MVZ469" s="43"/>
      <c r="MWA469" s="43"/>
      <c r="MWB469" s="43"/>
      <c r="MWC469" s="43"/>
      <c r="MWD469" s="43"/>
      <c r="MWE469" s="43"/>
      <c r="MWF469" s="43"/>
      <c r="MWG469" s="43"/>
      <c r="MWH469" s="43"/>
      <c r="MWI469" s="43"/>
      <c r="MWJ469" s="43"/>
      <c r="MWK469" s="43"/>
      <c r="MWL469" s="43"/>
      <c r="MWM469" s="43"/>
      <c r="MWN469" s="43"/>
      <c r="MWO469" s="43"/>
      <c r="MWP469" s="43"/>
      <c r="MWQ469" s="43"/>
      <c r="MWR469" s="43"/>
      <c r="MWS469" s="43"/>
      <c r="MWT469" s="43"/>
      <c r="MWU469" s="43"/>
      <c r="MWV469" s="43"/>
      <c r="MWW469" s="43"/>
      <c r="MWX469" s="43"/>
      <c r="MWY469" s="43"/>
      <c r="MWZ469" s="43"/>
      <c r="MXA469" s="43"/>
      <c r="MXB469" s="43"/>
      <c r="MXC469" s="43"/>
      <c r="MXD469" s="43"/>
      <c r="MXE469" s="43"/>
      <c r="MXF469" s="43"/>
      <c r="MXG469" s="43"/>
      <c r="MXH469" s="43"/>
      <c r="MXI469" s="43"/>
      <c r="MXJ469" s="43"/>
      <c r="MXK469" s="43"/>
      <c r="MXL469" s="43"/>
      <c r="MXM469" s="43"/>
      <c r="MXN469" s="43"/>
      <c r="MXO469" s="43"/>
      <c r="MXP469" s="43"/>
      <c r="MXQ469" s="43"/>
      <c r="MXR469" s="43"/>
      <c r="MXS469" s="43"/>
      <c r="MXT469" s="43"/>
      <c r="MXU469" s="43"/>
      <c r="MXV469" s="43"/>
      <c r="MXW469" s="43"/>
      <c r="MXX469" s="43"/>
      <c r="MXY469" s="43"/>
      <c r="MXZ469" s="43"/>
      <c r="MYA469" s="43"/>
      <c r="MYB469" s="43"/>
      <c r="MYC469" s="43"/>
      <c r="MYD469" s="43"/>
      <c r="MYE469" s="43"/>
      <c r="MYF469" s="43"/>
      <c r="MYG469" s="43"/>
      <c r="MYH469" s="43"/>
      <c r="MYI469" s="43"/>
      <c r="MYJ469" s="43"/>
      <c r="MYK469" s="43"/>
      <c r="MYL469" s="43"/>
      <c r="MYM469" s="43"/>
      <c r="MYN469" s="43"/>
      <c r="MYO469" s="43"/>
      <c r="MYP469" s="43"/>
      <c r="MYQ469" s="43"/>
      <c r="MYR469" s="43"/>
      <c r="MYS469" s="43"/>
      <c r="MYT469" s="43"/>
      <c r="MYU469" s="43"/>
      <c r="MYV469" s="43"/>
      <c r="MYW469" s="43"/>
      <c r="MYX469" s="43"/>
      <c r="MYY469" s="43"/>
      <c r="MYZ469" s="43"/>
      <c r="MZA469" s="43"/>
      <c r="MZB469" s="43"/>
      <c r="MZC469" s="43"/>
      <c r="MZD469" s="43"/>
      <c r="MZE469" s="43"/>
      <c r="MZF469" s="43"/>
      <c r="MZG469" s="43"/>
      <c r="MZH469" s="43"/>
      <c r="MZI469" s="43"/>
      <c r="MZJ469" s="43"/>
      <c r="MZK469" s="43"/>
      <c r="MZL469" s="43"/>
      <c r="MZM469" s="43"/>
      <c r="MZN469" s="43"/>
      <c r="MZO469" s="43"/>
      <c r="MZP469" s="43"/>
      <c r="MZQ469" s="43"/>
      <c r="MZR469" s="43"/>
      <c r="MZS469" s="43"/>
      <c r="MZT469" s="43"/>
      <c r="MZU469" s="43"/>
      <c r="MZV469" s="43"/>
      <c r="MZW469" s="43"/>
      <c r="MZX469" s="43"/>
      <c r="MZY469" s="43"/>
      <c r="MZZ469" s="43"/>
      <c r="NAA469" s="43"/>
      <c r="NAB469" s="43"/>
      <c r="NAC469" s="43"/>
      <c r="NAD469" s="43"/>
      <c r="NAE469" s="43"/>
      <c r="NAF469" s="43"/>
      <c r="NAG469" s="43"/>
      <c r="NAH469" s="43"/>
      <c r="NAI469" s="43"/>
      <c r="NAJ469" s="43"/>
      <c r="NAK469" s="43"/>
      <c r="NAL469" s="43"/>
      <c r="NAM469" s="43"/>
      <c r="NAN469" s="43"/>
      <c r="NAO469" s="43"/>
      <c r="NAP469" s="43"/>
      <c r="NAQ469" s="43"/>
      <c r="NAR469" s="43"/>
      <c r="NAS469" s="43"/>
      <c r="NAT469" s="43"/>
      <c r="NAU469" s="43"/>
      <c r="NAV469" s="43"/>
      <c r="NAW469" s="43"/>
      <c r="NAX469" s="43"/>
      <c r="NAY469" s="43"/>
      <c r="NAZ469" s="43"/>
      <c r="NBA469" s="43"/>
      <c r="NBB469" s="43"/>
      <c r="NBC469" s="43"/>
      <c r="NBD469" s="43"/>
      <c r="NBE469" s="43"/>
      <c r="NBF469" s="43"/>
      <c r="NBG469" s="43"/>
      <c r="NBH469" s="43"/>
      <c r="NBI469" s="43"/>
      <c r="NBJ469" s="43"/>
      <c r="NBK469" s="43"/>
      <c r="NBL469" s="43"/>
      <c r="NBM469" s="43"/>
      <c r="NBN469" s="43"/>
      <c r="NBO469" s="43"/>
      <c r="NBP469" s="43"/>
      <c r="NBQ469" s="43"/>
      <c r="NBR469" s="43"/>
      <c r="NBS469" s="43"/>
      <c r="NBT469" s="43"/>
      <c r="NBU469" s="43"/>
      <c r="NBV469" s="43"/>
      <c r="NBW469" s="43"/>
      <c r="NBX469" s="43"/>
      <c r="NBY469" s="43"/>
      <c r="NBZ469" s="43"/>
      <c r="NCA469" s="43"/>
      <c r="NCB469" s="43"/>
      <c r="NCC469" s="43"/>
      <c r="NCD469" s="43"/>
      <c r="NCE469" s="43"/>
      <c r="NCF469" s="43"/>
      <c r="NCG469" s="43"/>
      <c r="NCH469" s="43"/>
      <c r="NCI469" s="43"/>
      <c r="NCJ469" s="43"/>
      <c r="NCK469" s="43"/>
      <c r="NCL469" s="43"/>
      <c r="NCM469" s="43"/>
      <c r="NCN469" s="43"/>
      <c r="NCO469" s="43"/>
      <c r="NCP469" s="43"/>
      <c r="NCQ469" s="43"/>
      <c r="NCR469" s="43"/>
      <c r="NCS469" s="43"/>
      <c r="NCT469" s="43"/>
      <c r="NCU469" s="43"/>
      <c r="NCV469" s="43"/>
      <c r="NCW469" s="43"/>
      <c r="NCX469" s="43"/>
      <c r="NCY469" s="43"/>
      <c r="NCZ469" s="43"/>
      <c r="NDA469" s="43"/>
      <c r="NDB469" s="43"/>
      <c r="NDC469" s="43"/>
      <c r="NDD469" s="43"/>
      <c r="NDE469" s="43"/>
      <c r="NDF469" s="43"/>
      <c r="NDG469" s="43"/>
      <c r="NDH469" s="43"/>
      <c r="NDI469" s="43"/>
      <c r="NDJ469" s="43"/>
      <c r="NDK469" s="43"/>
      <c r="NDL469" s="43"/>
      <c r="NDM469" s="43"/>
      <c r="NDN469" s="43"/>
      <c r="NDO469" s="43"/>
      <c r="NDP469" s="43"/>
      <c r="NDQ469" s="43"/>
      <c r="NDR469" s="43"/>
      <c r="NDS469" s="43"/>
      <c r="NDT469" s="43"/>
      <c r="NDU469" s="43"/>
      <c r="NDV469" s="43"/>
      <c r="NDW469" s="43"/>
      <c r="NDX469" s="43"/>
      <c r="NDY469" s="43"/>
      <c r="NDZ469" s="43"/>
      <c r="NEA469" s="43"/>
      <c r="NEB469" s="43"/>
      <c r="NEC469" s="43"/>
      <c r="NED469" s="43"/>
      <c r="NEE469" s="43"/>
      <c r="NEF469" s="43"/>
      <c r="NEG469" s="43"/>
      <c r="NEH469" s="43"/>
      <c r="NEI469" s="43"/>
      <c r="NEJ469" s="43"/>
      <c r="NEK469" s="43"/>
      <c r="NEL469" s="43"/>
      <c r="NEM469" s="43"/>
      <c r="NEN469" s="43"/>
      <c r="NEO469" s="43"/>
      <c r="NEP469" s="43"/>
      <c r="NEQ469" s="43"/>
      <c r="NER469" s="43"/>
      <c r="NES469" s="43"/>
      <c r="NET469" s="43"/>
      <c r="NEU469" s="43"/>
      <c r="NEV469" s="43"/>
      <c r="NEW469" s="43"/>
      <c r="NEX469" s="43"/>
      <c r="NEY469" s="43"/>
      <c r="NEZ469" s="43"/>
      <c r="NFA469" s="43"/>
      <c r="NFB469" s="43"/>
      <c r="NFC469" s="43"/>
      <c r="NFD469" s="43"/>
      <c r="NFE469" s="43"/>
      <c r="NFF469" s="43"/>
      <c r="NFG469" s="43"/>
      <c r="NFH469" s="43"/>
      <c r="NFI469" s="43"/>
      <c r="NFJ469" s="43"/>
      <c r="NFK469" s="43"/>
      <c r="NFL469" s="43"/>
      <c r="NFM469" s="43"/>
      <c r="NFN469" s="43"/>
      <c r="NFO469" s="43"/>
      <c r="NFP469" s="43"/>
      <c r="NFQ469" s="43"/>
      <c r="NFR469" s="43"/>
      <c r="NFS469" s="43"/>
      <c r="NFT469" s="43"/>
      <c r="NFU469" s="43"/>
      <c r="NFV469" s="43"/>
      <c r="NFW469" s="43"/>
      <c r="NFX469" s="43"/>
      <c r="NFY469" s="43"/>
      <c r="NFZ469" s="43"/>
      <c r="NGA469" s="43"/>
      <c r="NGB469" s="43"/>
      <c r="NGC469" s="43"/>
      <c r="NGD469" s="43"/>
      <c r="NGE469" s="43"/>
      <c r="NGF469" s="43"/>
      <c r="NGG469" s="43"/>
      <c r="NGH469" s="43"/>
      <c r="NGI469" s="43"/>
      <c r="NGJ469" s="43"/>
      <c r="NGK469" s="43"/>
      <c r="NGL469" s="43"/>
      <c r="NGM469" s="43"/>
      <c r="NGN469" s="43"/>
      <c r="NGO469" s="43"/>
      <c r="NGP469" s="43"/>
      <c r="NGQ469" s="43"/>
      <c r="NGR469" s="43"/>
      <c r="NGS469" s="43"/>
      <c r="NGT469" s="43"/>
      <c r="NGU469" s="43"/>
      <c r="NGV469" s="43"/>
      <c r="NGW469" s="43"/>
      <c r="NGX469" s="43"/>
      <c r="NGY469" s="43"/>
      <c r="NGZ469" s="43"/>
      <c r="NHA469" s="43"/>
      <c r="NHB469" s="43"/>
      <c r="NHC469" s="43"/>
      <c r="NHD469" s="43"/>
      <c r="NHE469" s="43"/>
      <c r="NHF469" s="43"/>
      <c r="NHG469" s="43"/>
      <c r="NHH469" s="43"/>
      <c r="NHI469" s="43"/>
      <c r="NHJ469" s="43"/>
      <c r="NHK469" s="43"/>
      <c r="NHL469" s="43"/>
      <c r="NHM469" s="43"/>
      <c r="NHN469" s="43"/>
      <c r="NHO469" s="43"/>
      <c r="NHP469" s="43"/>
      <c r="NHQ469" s="43"/>
      <c r="NHR469" s="43"/>
      <c r="NHS469" s="43"/>
      <c r="NHT469" s="43"/>
      <c r="NHU469" s="43"/>
      <c r="NHV469" s="43"/>
      <c r="NHW469" s="43"/>
      <c r="NHX469" s="43"/>
      <c r="NHY469" s="43"/>
      <c r="NHZ469" s="43"/>
      <c r="NIA469" s="43"/>
      <c r="NIB469" s="43"/>
      <c r="NIC469" s="43"/>
      <c r="NID469" s="43"/>
      <c r="NIE469" s="43"/>
      <c r="NIF469" s="43"/>
      <c r="NIG469" s="43"/>
      <c r="NIH469" s="43"/>
      <c r="NII469" s="43"/>
      <c r="NIJ469" s="43"/>
      <c r="NIK469" s="43"/>
      <c r="NIL469" s="43"/>
      <c r="NIM469" s="43"/>
      <c r="NIN469" s="43"/>
      <c r="NIO469" s="43"/>
      <c r="NIP469" s="43"/>
      <c r="NIQ469" s="43"/>
      <c r="NIR469" s="43"/>
      <c r="NIS469" s="43"/>
      <c r="NIT469" s="43"/>
      <c r="NIU469" s="43"/>
      <c r="NIV469" s="43"/>
      <c r="NIW469" s="43"/>
      <c r="NIX469" s="43"/>
      <c r="NIY469" s="43"/>
      <c r="NIZ469" s="43"/>
      <c r="NJA469" s="43"/>
      <c r="NJB469" s="43"/>
      <c r="NJC469" s="43"/>
      <c r="NJD469" s="43"/>
      <c r="NJE469" s="43"/>
      <c r="NJF469" s="43"/>
      <c r="NJG469" s="43"/>
      <c r="NJH469" s="43"/>
      <c r="NJI469" s="43"/>
      <c r="NJJ469" s="43"/>
      <c r="NJK469" s="43"/>
      <c r="NJL469" s="43"/>
      <c r="NJM469" s="43"/>
      <c r="NJN469" s="43"/>
      <c r="NJO469" s="43"/>
      <c r="NJP469" s="43"/>
      <c r="NJQ469" s="43"/>
      <c r="NJR469" s="43"/>
      <c r="NJS469" s="43"/>
      <c r="NJT469" s="43"/>
      <c r="NJU469" s="43"/>
      <c r="NJV469" s="43"/>
      <c r="NJW469" s="43"/>
      <c r="NJX469" s="43"/>
      <c r="NJY469" s="43"/>
      <c r="NJZ469" s="43"/>
      <c r="NKA469" s="43"/>
      <c r="NKB469" s="43"/>
      <c r="NKC469" s="43"/>
      <c r="NKD469" s="43"/>
      <c r="NKE469" s="43"/>
      <c r="NKF469" s="43"/>
      <c r="NKG469" s="43"/>
      <c r="NKH469" s="43"/>
      <c r="NKI469" s="43"/>
      <c r="NKJ469" s="43"/>
      <c r="NKK469" s="43"/>
      <c r="NKL469" s="43"/>
      <c r="NKM469" s="43"/>
      <c r="NKN469" s="43"/>
      <c r="NKO469" s="43"/>
      <c r="NKP469" s="43"/>
      <c r="NKQ469" s="43"/>
      <c r="NKR469" s="43"/>
      <c r="NKS469" s="43"/>
      <c r="NKT469" s="43"/>
      <c r="NKU469" s="43"/>
      <c r="NKV469" s="43"/>
      <c r="NKW469" s="43"/>
      <c r="NKX469" s="43"/>
      <c r="NKY469" s="43"/>
      <c r="NKZ469" s="43"/>
      <c r="NLA469" s="43"/>
      <c r="NLB469" s="43"/>
      <c r="NLC469" s="43"/>
      <c r="NLD469" s="43"/>
      <c r="NLE469" s="43"/>
      <c r="NLF469" s="43"/>
      <c r="NLG469" s="43"/>
      <c r="NLH469" s="43"/>
      <c r="NLI469" s="43"/>
      <c r="NLJ469" s="43"/>
      <c r="NLK469" s="43"/>
      <c r="NLL469" s="43"/>
      <c r="NLM469" s="43"/>
      <c r="NLN469" s="43"/>
      <c r="NLO469" s="43"/>
      <c r="NLP469" s="43"/>
      <c r="NLQ469" s="43"/>
      <c r="NLR469" s="43"/>
      <c r="NLS469" s="43"/>
      <c r="NLT469" s="43"/>
      <c r="NLU469" s="43"/>
      <c r="NLV469" s="43"/>
      <c r="NLW469" s="43"/>
      <c r="NLX469" s="43"/>
      <c r="NLY469" s="43"/>
      <c r="NLZ469" s="43"/>
      <c r="NMA469" s="43"/>
      <c r="NMB469" s="43"/>
      <c r="NMC469" s="43"/>
      <c r="NMD469" s="43"/>
      <c r="NME469" s="43"/>
      <c r="NMF469" s="43"/>
      <c r="NMG469" s="43"/>
      <c r="NMH469" s="43"/>
      <c r="NMI469" s="43"/>
      <c r="NMJ469" s="43"/>
      <c r="NMK469" s="43"/>
      <c r="NML469" s="43"/>
      <c r="NMM469" s="43"/>
      <c r="NMN469" s="43"/>
      <c r="NMO469" s="43"/>
      <c r="NMP469" s="43"/>
      <c r="NMQ469" s="43"/>
      <c r="NMR469" s="43"/>
      <c r="NMS469" s="43"/>
      <c r="NMT469" s="43"/>
      <c r="NMU469" s="43"/>
      <c r="NMV469" s="43"/>
      <c r="NMW469" s="43"/>
      <c r="NMX469" s="43"/>
      <c r="NMY469" s="43"/>
      <c r="NMZ469" s="43"/>
      <c r="NNA469" s="43"/>
      <c r="NNB469" s="43"/>
      <c r="NNC469" s="43"/>
      <c r="NND469" s="43"/>
      <c r="NNE469" s="43"/>
      <c r="NNF469" s="43"/>
      <c r="NNG469" s="43"/>
      <c r="NNH469" s="43"/>
      <c r="NNI469" s="43"/>
      <c r="NNJ469" s="43"/>
      <c r="NNK469" s="43"/>
      <c r="NNL469" s="43"/>
      <c r="NNM469" s="43"/>
      <c r="NNN469" s="43"/>
      <c r="NNO469" s="43"/>
      <c r="NNP469" s="43"/>
      <c r="NNQ469" s="43"/>
      <c r="NNR469" s="43"/>
      <c r="NNS469" s="43"/>
      <c r="NNT469" s="43"/>
      <c r="NNU469" s="43"/>
      <c r="NNV469" s="43"/>
      <c r="NNW469" s="43"/>
      <c r="NNX469" s="43"/>
      <c r="NNY469" s="43"/>
      <c r="NNZ469" s="43"/>
      <c r="NOA469" s="43"/>
      <c r="NOB469" s="43"/>
      <c r="NOC469" s="43"/>
      <c r="NOD469" s="43"/>
      <c r="NOE469" s="43"/>
      <c r="NOF469" s="43"/>
      <c r="NOG469" s="43"/>
      <c r="NOH469" s="43"/>
      <c r="NOI469" s="43"/>
      <c r="NOJ469" s="43"/>
      <c r="NOK469" s="43"/>
      <c r="NOL469" s="43"/>
      <c r="NOM469" s="43"/>
      <c r="NON469" s="43"/>
      <c r="NOO469" s="43"/>
      <c r="NOP469" s="43"/>
      <c r="NOQ469" s="43"/>
      <c r="NOR469" s="43"/>
      <c r="NOS469" s="43"/>
      <c r="NOT469" s="43"/>
      <c r="NOU469" s="43"/>
      <c r="NOV469" s="43"/>
      <c r="NOW469" s="43"/>
      <c r="NOX469" s="43"/>
      <c r="NOY469" s="43"/>
      <c r="NOZ469" s="43"/>
      <c r="NPA469" s="43"/>
      <c r="NPB469" s="43"/>
      <c r="NPC469" s="43"/>
      <c r="NPD469" s="43"/>
      <c r="NPE469" s="43"/>
      <c r="NPF469" s="43"/>
      <c r="NPG469" s="43"/>
      <c r="NPH469" s="43"/>
      <c r="NPI469" s="43"/>
      <c r="NPJ469" s="43"/>
      <c r="NPK469" s="43"/>
      <c r="NPL469" s="43"/>
      <c r="NPM469" s="43"/>
      <c r="NPN469" s="43"/>
      <c r="NPO469" s="43"/>
      <c r="NPP469" s="43"/>
      <c r="NPQ469" s="43"/>
      <c r="NPR469" s="43"/>
      <c r="NPS469" s="43"/>
      <c r="NPT469" s="43"/>
      <c r="NPU469" s="43"/>
      <c r="NPV469" s="43"/>
      <c r="NPW469" s="43"/>
      <c r="NPX469" s="43"/>
      <c r="NPY469" s="43"/>
      <c r="NPZ469" s="43"/>
      <c r="NQA469" s="43"/>
      <c r="NQB469" s="43"/>
      <c r="NQC469" s="43"/>
      <c r="NQD469" s="43"/>
      <c r="NQE469" s="43"/>
      <c r="NQF469" s="43"/>
      <c r="NQG469" s="43"/>
      <c r="NQH469" s="43"/>
      <c r="NQI469" s="43"/>
      <c r="NQJ469" s="43"/>
      <c r="NQK469" s="43"/>
      <c r="NQL469" s="43"/>
      <c r="NQM469" s="43"/>
      <c r="NQN469" s="43"/>
      <c r="NQO469" s="43"/>
      <c r="NQP469" s="43"/>
      <c r="NQQ469" s="43"/>
      <c r="NQR469" s="43"/>
      <c r="NQS469" s="43"/>
      <c r="NQT469" s="43"/>
      <c r="NQU469" s="43"/>
      <c r="NQV469" s="43"/>
      <c r="NQW469" s="43"/>
      <c r="NQX469" s="43"/>
      <c r="NQY469" s="43"/>
      <c r="NQZ469" s="43"/>
      <c r="NRA469" s="43"/>
      <c r="NRB469" s="43"/>
      <c r="NRC469" s="43"/>
      <c r="NRD469" s="43"/>
      <c r="NRE469" s="43"/>
      <c r="NRF469" s="43"/>
      <c r="NRG469" s="43"/>
      <c r="NRH469" s="43"/>
      <c r="NRI469" s="43"/>
      <c r="NRJ469" s="43"/>
      <c r="NRK469" s="43"/>
      <c r="NRL469" s="43"/>
      <c r="NRM469" s="43"/>
      <c r="NRN469" s="43"/>
      <c r="NRO469" s="43"/>
      <c r="NRP469" s="43"/>
      <c r="NRQ469" s="43"/>
      <c r="NRR469" s="43"/>
      <c r="NRS469" s="43"/>
      <c r="NRT469" s="43"/>
      <c r="NRU469" s="43"/>
      <c r="NRV469" s="43"/>
      <c r="NRW469" s="43"/>
      <c r="NRX469" s="43"/>
      <c r="NRY469" s="43"/>
      <c r="NRZ469" s="43"/>
      <c r="NSA469" s="43"/>
      <c r="NSB469" s="43"/>
      <c r="NSC469" s="43"/>
      <c r="NSD469" s="43"/>
      <c r="NSE469" s="43"/>
      <c r="NSF469" s="43"/>
      <c r="NSG469" s="43"/>
      <c r="NSH469" s="43"/>
      <c r="NSI469" s="43"/>
      <c r="NSJ469" s="43"/>
      <c r="NSK469" s="43"/>
      <c r="NSL469" s="43"/>
      <c r="NSM469" s="43"/>
      <c r="NSN469" s="43"/>
      <c r="NSO469" s="43"/>
      <c r="NSP469" s="43"/>
      <c r="NSQ469" s="43"/>
      <c r="NSR469" s="43"/>
      <c r="NSS469" s="43"/>
      <c r="NST469" s="43"/>
      <c r="NSU469" s="43"/>
      <c r="NSV469" s="43"/>
      <c r="NSW469" s="43"/>
      <c r="NSX469" s="43"/>
      <c r="NSY469" s="43"/>
      <c r="NSZ469" s="43"/>
      <c r="NTA469" s="43"/>
      <c r="NTB469" s="43"/>
      <c r="NTC469" s="43"/>
      <c r="NTD469" s="43"/>
      <c r="NTE469" s="43"/>
      <c r="NTF469" s="43"/>
      <c r="NTG469" s="43"/>
      <c r="NTH469" s="43"/>
      <c r="NTI469" s="43"/>
      <c r="NTJ469" s="43"/>
      <c r="NTK469" s="43"/>
      <c r="NTL469" s="43"/>
      <c r="NTM469" s="43"/>
      <c r="NTN469" s="43"/>
      <c r="NTO469" s="43"/>
      <c r="NTP469" s="43"/>
      <c r="NTQ469" s="43"/>
      <c r="NTR469" s="43"/>
      <c r="NTS469" s="43"/>
      <c r="NTT469" s="43"/>
      <c r="NTU469" s="43"/>
      <c r="NTV469" s="43"/>
      <c r="NTW469" s="43"/>
      <c r="NTX469" s="43"/>
      <c r="NTY469" s="43"/>
      <c r="NTZ469" s="43"/>
      <c r="NUA469" s="43"/>
      <c r="NUB469" s="43"/>
      <c r="NUC469" s="43"/>
      <c r="NUD469" s="43"/>
      <c r="NUE469" s="43"/>
      <c r="NUF469" s="43"/>
      <c r="NUG469" s="43"/>
      <c r="NUH469" s="43"/>
      <c r="NUI469" s="43"/>
      <c r="NUJ469" s="43"/>
      <c r="NUK469" s="43"/>
      <c r="NUL469" s="43"/>
      <c r="NUM469" s="43"/>
      <c r="NUN469" s="43"/>
      <c r="NUO469" s="43"/>
      <c r="NUP469" s="43"/>
      <c r="NUQ469" s="43"/>
      <c r="NUR469" s="43"/>
      <c r="NUS469" s="43"/>
      <c r="NUT469" s="43"/>
      <c r="NUU469" s="43"/>
      <c r="NUV469" s="43"/>
      <c r="NUW469" s="43"/>
      <c r="NUX469" s="43"/>
      <c r="NUY469" s="43"/>
      <c r="NUZ469" s="43"/>
      <c r="NVA469" s="43"/>
      <c r="NVB469" s="43"/>
      <c r="NVC469" s="43"/>
      <c r="NVD469" s="43"/>
      <c r="NVE469" s="43"/>
      <c r="NVF469" s="43"/>
      <c r="NVG469" s="43"/>
      <c r="NVH469" s="43"/>
      <c r="NVI469" s="43"/>
      <c r="NVJ469" s="43"/>
      <c r="NVK469" s="43"/>
      <c r="NVL469" s="43"/>
      <c r="NVM469" s="43"/>
      <c r="NVN469" s="43"/>
      <c r="NVO469" s="43"/>
      <c r="NVP469" s="43"/>
      <c r="NVQ469" s="43"/>
      <c r="NVR469" s="43"/>
      <c r="NVS469" s="43"/>
      <c r="NVT469" s="43"/>
      <c r="NVU469" s="43"/>
      <c r="NVV469" s="43"/>
      <c r="NVW469" s="43"/>
      <c r="NVX469" s="43"/>
      <c r="NVY469" s="43"/>
      <c r="NVZ469" s="43"/>
      <c r="NWA469" s="43"/>
      <c r="NWB469" s="43"/>
      <c r="NWC469" s="43"/>
      <c r="NWD469" s="43"/>
      <c r="NWE469" s="43"/>
      <c r="NWF469" s="43"/>
      <c r="NWG469" s="43"/>
      <c r="NWH469" s="43"/>
      <c r="NWI469" s="43"/>
      <c r="NWJ469" s="43"/>
      <c r="NWK469" s="43"/>
      <c r="NWL469" s="43"/>
      <c r="NWM469" s="43"/>
      <c r="NWN469" s="43"/>
      <c r="NWO469" s="43"/>
      <c r="NWP469" s="43"/>
      <c r="NWQ469" s="43"/>
      <c r="NWR469" s="43"/>
      <c r="NWS469" s="43"/>
      <c r="NWT469" s="43"/>
      <c r="NWU469" s="43"/>
      <c r="NWV469" s="43"/>
      <c r="NWW469" s="43"/>
      <c r="NWX469" s="43"/>
      <c r="NWY469" s="43"/>
      <c r="NWZ469" s="43"/>
      <c r="NXA469" s="43"/>
      <c r="NXB469" s="43"/>
      <c r="NXC469" s="43"/>
      <c r="NXD469" s="43"/>
      <c r="NXE469" s="43"/>
      <c r="NXF469" s="43"/>
      <c r="NXG469" s="43"/>
      <c r="NXH469" s="43"/>
      <c r="NXI469" s="43"/>
      <c r="NXJ469" s="43"/>
      <c r="NXK469" s="43"/>
      <c r="NXL469" s="43"/>
      <c r="NXM469" s="43"/>
      <c r="NXN469" s="43"/>
      <c r="NXO469" s="43"/>
      <c r="NXP469" s="43"/>
      <c r="NXQ469" s="43"/>
      <c r="NXR469" s="43"/>
      <c r="NXS469" s="43"/>
      <c r="NXT469" s="43"/>
      <c r="NXU469" s="43"/>
      <c r="NXV469" s="43"/>
      <c r="NXW469" s="43"/>
      <c r="NXX469" s="43"/>
      <c r="NXY469" s="43"/>
      <c r="NXZ469" s="43"/>
      <c r="NYA469" s="43"/>
      <c r="NYB469" s="43"/>
      <c r="NYC469" s="43"/>
      <c r="NYD469" s="43"/>
      <c r="NYE469" s="43"/>
      <c r="NYF469" s="43"/>
      <c r="NYG469" s="43"/>
      <c r="NYH469" s="43"/>
      <c r="NYI469" s="43"/>
      <c r="NYJ469" s="43"/>
      <c r="NYK469" s="43"/>
      <c r="NYL469" s="43"/>
      <c r="NYM469" s="43"/>
      <c r="NYN469" s="43"/>
      <c r="NYO469" s="43"/>
      <c r="NYP469" s="43"/>
      <c r="NYQ469" s="43"/>
      <c r="NYR469" s="43"/>
      <c r="NYS469" s="43"/>
      <c r="NYT469" s="43"/>
      <c r="NYU469" s="43"/>
      <c r="NYV469" s="43"/>
      <c r="NYW469" s="43"/>
      <c r="NYX469" s="43"/>
      <c r="NYY469" s="43"/>
      <c r="NYZ469" s="43"/>
      <c r="NZA469" s="43"/>
      <c r="NZB469" s="43"/>
      <c r="NZC469" s="43"/>
      <c r="NZD469" s="43"/>
      <c r="NZE469" s="43"/>
      <c r="NZF469" s="43"/>
      <c r="NZG469" s="43"/>
      <c r="NZH469" s="43"/>
      <c r="NZI469" s="43"/>
      <c r="NZJ469" s="43"/>
      <c r="NZK469" s="43"/>
      <c r="NZL469" s="43"/>
      <c r="NZM469" s="43"/>
      <c r="NZN469" s="43"/>
      <c r="NZO469" s="43"/>
      <c r="NZP469" s="43"/>
      <c r="NZQ469" s="43"/>
      <c r="NZR469" s="43"/>
      <c r="NZS469" s="43"/>
      <c r="NZT469" s="43"/>
      <c r="NZU469" s="43"/>
      <c r="NZV469" s="43"/>
      <c r="NZW469" s="43"/>
      <c r="NZX469" s="43"/>
      <c r="NZY469" s="43"/>
      <c r="NZZ469" s="43"/>
      <c r="OAA469" s="43"/>
      <c r="OAB469" s="43"/>
      <c r="OAC469" s="43"/>
      <c r="OAD469" s="43"/>
      <c r="OAE469" s="43"/>
      <c r="OAF469" s="43"/>
      <c r="OAG469" s="43"/>
      <c r="OAH469" s="43"/>
      <c r="OAI469" s="43"/>
      <c r="OAJ469" s="43"/>
      <c r="OAK469" s="43"/>
      <c r="OAL469" s="43"/>
      <c r="OAM469" s="43"/>
      <c r="OAN469" s="43"/>
      <c r="OAO469" s="43"/>
      <c r="OAP469" s="43"/>
      <c r="OAQ469" s="43"/>
      <c r="OAR469" s="43"/>
      <c r="OAS469" s="43"/>
      <c r="OAT469" s="43"/>
      <c r="OAU469" s="43"/>
      <c r="OAV469" s="43"/>
      <c r="OAW469" s="43"/>
      <c r="OAX469" s="43"/>
      <c r="OAY469" s="43"/>
      <c r="OAZ469" s="43"/>
      <c r="OBA469" s="43"/>
      <c r="OBB469" s="43"/>
      <c r="OBC469" s="43"/>
      <c r="OBD469" s="43"/>
      <c r="OBE469" s="43"/>
      <c r="OBF469" s="43"/>
      <c r="OBG469" s="43"/>
      <c r="OBH469" s="43"/>
      <c r="OBI469" s="43"/>
      <c r="OBJ469" s="43"/>
      <c r="OBK469" s="43"/>
      <c r="OBL469" s="43"/>
      <c r="OBM469" s="43"/>
      <c r="OBN469" s="43"/>
      <c r="OBO469" s="43"/>
      <c r="OBP469" s="43"/>
      <c r="OBQ469" s="43"/>
      <c r="OBR469" s="43"/>
      <c r="OBS469" s="43"/>
      <c r="OBT469" s="43"/>
      <c r="OBU469" s="43"/>
      <c r="OBV469" s="43"/>
      <c r="OBW469" s="43"/>
      <c r="OBX469" s="43"/>
      <c r="OBY469" s="43"/>
      <c r="OBZ469" s="43"/>
      <c r="OCA469" s="43"/>
      <c r="OCB469" s="43"/>
      <c r="OCC469" s="43"/>
      <c r="OCD469" s="43"/>
      <c r="OCE469" s="43"/>
      <c r="OCF469" s="43"/>
      <c r="OCG469" s="43"/>
      <c r="OCH469" s="43"/>
      <c r="OCI469" s="43"/>
      <c r="OCJ469" s="43"/>
      <c r="OCK469" s="43"/>
      <c r="OCL469" s="43"/>
      <c r="OCM469" s="43"/>
      <c r="OCN469" s="43"/>
      <c r="OCO469" s="43"/>
      <c r="OCP469" s="43"/>
      <c r="OCQ469" s="43"/>
      <c r="OCR469" s="43"/>
      <c r="OCS469" s="43"/>
      <c r="OCT469" s="43"/>
      <c r="OCU469" s="43"/>
      <c r="OCV469" s="43"/>
      <c r="OCW469" s="43"/>
      <c r="OCX469" s="43"/>
      <c r="OCY469" s="43"/>
      <c r="OCZ469" s="43"/>
      <c r="ODA469" s="43"/>
      <c r="ODB469" s="43"/>
      <c r="ODC469" s="43"/>
      <c r="ODD469" s="43"/>
      <c r="ODE469" s="43"/>
      <c r="ODF469" s="43"/>
      <c r="ODG469" s="43"/>
      <c r="ODH469" s="43"/>
      <c r="ODI469" s="43"/>
      <c r="ODJ469" s="43"/>
      <c r="ODK469" s="43"/>
      <c r="ODL469" s="43"/>
      <c r="ODM469" s="43"/>
      <c r="ODN469" s="43"/>
      <c r="ODO469" s="43"/>
      <c r="ODP469" s="43"/>
      <c r="ODQ469" s="43"/>
      <c r="ODR469" s="43"/>
      <c r="ODS469" s="43"/>
      <c r="ODT469" s="43"/>
      <c r="ODU469" s="43"/>
      <c r="ODV469" s="43"/>
      <c r="ODW469" s="43"/>
      <c r="ODX469" s="43"/>
      <c r="ODY469" s="43"/>
      <c r="ODZ469" s="43"/>
      <c r="OEA469" s="43"/>
      <c r="OEB469" s="43"/>
      <c r="OEC469" s="43"/>
      <c r="OED469" s="43"/>
      <c r="OEE469" s="43"/>
      <c r="OEF469" s="43"/>
      <c r="OEG469" s="43"/>
      <c r="OEH469" s="43"/>
      <c r="OEI469" s="43"/>
      <c r="OEJ469" s="43"/>
      <c r="OEK469" s="43"/>
      <c r="OEL469" s="43"/>
      <c r="OEM469" s="43"/>
      <c r="OEN469" s="43"/>
      <c r="OEO469" s="43"/>
      <c r="OEP469" s="43"/>
      <c r="OEQ469" s="43"/>
      <c r="OER469" s="43"/>
      <c r="OES469" s="43"/>
      <c r="OET469" s="43"/>
      <c r="OEU469" s="43"/>
      <c r="OEV469" s="43"/>
      <c r="OEW469" s="43"/>
      <c r="OEX469" s="43"/>
      <c r="OEY469" s="43"/>
      <c r="OEZ469" s="43"/>
      <c r="OFA469" s="43"/>
      <c r="OFB469" s="43"/>
      <c r="OFC469" s="43"/>
      <c r="OFD469" s="43"/>
      <c r="OFE469" s="43"/>
      <c r="OFF469" s="43"/>
      <c r="OFG469" s="43"/>
      <c r="OFH469" s="43"/>
      <c r="OFI469" s="43"/>
      <c r="OFJ469" s="43"/>
      <c r="OFK469" s="43"/>
      <c r="OFL469" s="43"/>
      <c r="OFM469" s="43"/>
      <c r="OFN469" s="43"/>
      <c r="OFO469" s="43"/>
      <c r="OFP469" s="43"/>
      <c r="OFQ469" s="43"/>
      <c r="OFR469" s="43"/>
      <c r="OFS469" s="43"/>
      <c r="OFT469" s="43"/>
      <c r="OFU469" s="43"/>
      <c r="OFV469" s="43"/>
      <c r="OFW469" s="43"/>
      <c r="OFX469" s="43"/>
      <c r="OFY469" s="43"/>
      <c r="OFZ469" s="43"/>
      <c r="OGA469" s="43"/>
      <c r="OGB469" s="43"/>
      <c r="OGC469" s="43"/>
      <c r="OGD469" s="43"/>
      <c r="OGE469" s="43"/>
      <c r="OGF469" s="43"/>
      <c r="OGG469" s="43"/>
      <c r="OGH469" s="43"/>
      <c r="OGI469" s="43"/>
      <c r="OGJ469" s="43"/>
      <c r="OGK469" s="43"/>
      <c r="OGL469" s="43"/>
      <c r="OGM469" s="43"/>
      <c r="OGN469" s="43"/>
      <c r="OGO469" s="43"/>
      <c r="OGP469" s="43"/>
      <c r="OGQ469" s="43"/>
      <c r="OGR469" s="43"/>
      <c r="OGS469" s="43"/>
      <c r="OGT469" s="43"/>
      <c r="OGU469" s="43"/>
      <c r="OGV469" s="43"/>
      <c r="OGW469" s="43"/>
      <c r="OGX469" s="43"/>
      <c r="OGY469" s="43"/>
      <c r="OGZ469" s="43"/>
      <c r="OHA469" s="43"/>
      <c r="OHB469" s="43"/>
      <c r="OHC469" s="43"/>
      <c r="OHD469" s="43"/>
      <c r="OHE469" s="43"/>
      <c r="OHF469" s="43"/>
      <c r="OHG469" s="43"/>
      <c r="OHH469" s="43"/>
      <c r="OHI469" s="43"/>
      <c r="OHJ469" s="43"/>
      <c r="OHK469" s="43"/>
      <c r="OHL469" s="43"/>
      <c r="OHM469" s="43"/>
      <c r="OHN469" s="43"/>
      <c r="OHO469" s="43"/>
      <c r="OHP469" s="43"/>
      <c r="OHQ469" s="43"/>
      <c r="OHR469" s="43"/>
      <c r="OHS469" s="43"/>
      <c r="OHT469" s="43"/>
      <c r="OHU469" s="43"/>
      <c r="OHV469" s="43"/>
      <c r="OHW469" s="43"/>
      <c r="OHX469" s="43"/>
      <c r="OHY469" s="43"/>
      <c r="OHZ469" s="43"/>
      <c r="OIA469" s="43"/>
      <c r="OIB469" s="43"/>
      <c r="OIC469" s="43"/>
      <c r="OID469" s="43"/>
      <c r="OIE469" s="43"/>
      <c r="OIF469" s="43"/>
      <c r="OIG469" s="43"/>
      <c r="OIH469" s="43"/>
      <c r="OII469" s="43"/>
      <c r="OIJ469" s="43"/>
      <c r="OIK469" s="43"/>
      <c r="OIL469" s="43"/>
      <c r="OIM469" s="43"/>
      <c r="OIN469" s="43"/>
      <c r="OIO469" s="43"/>
      <c r="OIP469" s="43"/>
      <c r="OIQ469" s="43"/>
      <c r="OIR469" s="43"/>
      <c r="OIS469" s="43"/>
      <c r="OIT469" s="43"/>
      <c r="OIU469" s="43"/>
      <c r="OIV469" s="43"/>
      <c r="OIW469" s="43"/>
      <c r="OIX469" s="43"/>
      <c r="OIY469" s="43"/>
      <c r="OIZ469" s="43"/>
      <c r="OJA469" s="43"/>
      <c r="OJB469" s="43"/>
      <c r="OJC469" s="43"/>
      <c r="OJD469" s="43"/>
      <c r="OJE469" s="43"/>
      <c r="OJF469" s="43"/>
      <c r="OJG469" s="43"/>
      <c r="OJH469" s="43"/>
      <c r="OJI469" s="43"/>
      <c r="OJJ469" s="43"/>
      <c r="OJK469" s="43"/>
      <c r="OJL469" s="43"/>
      <c r="OJM469" s="43"/>
      <c r="OJN469" s="43"/>
      <c r="OJO469" s="43"/>
      <c r="OJP469" s="43"/>
      <c r="OJQ469" s="43"/>
      <c r="OJR469" s="43"/>
      <c r="OJS469" s="43"/>
      <c r="OJT469" s="43"/>
      <c r="OJU469" s="43"/>
      <c r="OJV469" s="43"/>
      <c r="OJW469" s="43"/>
      <c r="OJX469" s="43"/>
      <c r="OJY469" s="43"/>
      <c r="OJZ469" s="43"/>
      <c r="OKA469" s="43"/>
      <c r="OKB469" s="43"/>
      <c r="OKC469" s="43"/>
      <c r="OKD469" s="43"/>
      <c r="OKE469" s="43"/>
      <c r="OKF469" s="43"/>
      <c r="OKG469" s="43"/>
      <c r="OKH469" s="43"/>
      <c r="OKI469" s="43"/>
      <c r="OKJ469" s="43"/>
      <c r="OKK469" s="43"/>
      <c r="OKL469" s="43"/>
      <c r="OKM469" s="43"/>
      <c r="OKN469" s="43"/>
      <c r="OKO469" s="43"/>
      <c r="OKP469" s="43"/>
      <c r="OKQ469" s="43"/>
      <c r="OKR469" s="43"/>
      <c r="OKS469" s="43"/>
      <c r="OKT469" s="43"/>
      <c r="OKU469" s="43"/>
      <c r="OKV469" s="43"/>
      <c r="OKW469" s="43"/>
      <c r="OKX469" s="43"/>
      <c r="OKY469" s="43"/>
      <c r="OKZ469" s="43"/>
      <c r="OLA469" s="43"/>
      <c r="OLB469" s="43"/>
      <c r="OLC469" s="43"/>
      <c r="OLD469" s="43"/>
      <c r="OLE469" s="43"/>
      <c r="OLF469" s="43"/>
      <c r="OLG469" s="43"/>
      <c r="OLH469" s="43"/>
      <c r="OLI469" s="43"/>
      <c r="OLJ469" s="43"/>
      <c r="OLK469" s="43"/>
      <c r="OLL469" s="43"/>
      <c r="OLM469" s="43"/>
      <c r="OLN469" s="43"/>
      <c r="OLO469" s="43"/>
      <c r="OLP469" s="43"/>
      <c r="OLQ469" s="43"/>
      <c r="OLR469" s="43"/>
      <c r="OLS469" s="43"/>
      <c r="OLT469" s="43"/>
      <c r="OLU469" s="43"/>
      <c r="OLV469" s="43"/>
      <c r="OLW469" s="43"/>
      <c r="OLX469" s="43"/>
      <c r="OLY469" s="43"/>
      <c r="OLZ469" s="43"/>
      <c r="OMA469" s="43"/>
      <c r="OMB469" s="43"/>
      <c r="OMC469" s="43"/>
      <c r="OMD469" s="43"/>
      <c r="OME469" s="43"/>
      <c r="OMF469" s="43"/>
      <c r="OMG469" s="43"/>
      <c r="OMH469" s="43"/>
      <c r="OMI469" s="43"/>
      <c r="OMJ469" s="43"/>
      <c r="OMK469" s="43"/>
      <c r="OML469" s="43"/>
      <c r="OMM469" s="43"/>
      <c r="OMN469" s="43"/>
      <c r="OMO469" s="43"/>
      <c r="OMP469" s="43"/>
      <c r="OMQ469" s="43"/>
      <c r="OMR469" s="43"/>
      <c r="OMS469" s="43"/>
      <c r="OMT469" s="43"/>
      <c r="OMU469" s="43"/>
      <c r="OMV469" s="43"/>
      <c r="OMW469" s="43"/>
      <c r="OMX469" s="43"/>
      <c r="OMY469" s="43"/>
      <c r="OMZ469" s="43"/>
      <c r="ONA469" s="43"/>
      <c r="ONB469" s="43"/>
      <c r="ONC469" s="43"/>
      <c r="OND469" s="43"/>
      <c r="ONE469" s="43"/>
      <c r="ONF469" s="43"/>
      <c r="ONG469" s="43"/>
      <c r="ONH469" s="43"/>
      <c r="ONI469" s="43"/>
      <c r="ONJ469" s="43"/>
      <c r="ONK469" s="43"/>
      <c r="ONL469" s="43"/>
      <c r="ONM469" s="43"/>
      <c r="ONN469" s="43"/>
      <c r="ONO469" s="43"/>
      <c r="ONP469" s="43"/>
      <c r="ONQ469" s="43"/>
      <c r="ONR469" s="43"/>
      <c r="ONS469" s="43"/>
      <c r="ONT469" s="43"/>
      <c r="ONU469" s="43"/>
      <c r="ONV469" s="43"/>
      <c r="ONW469" s="43"/>
      <c r="ONX469" s="43"/>
      <c r="ONY469" s="43"/>
      <c r="ONZ469" s="43"/>
      <c r="OOA469" s="43"/>
      <c r="OOB469" s="43"/>
      <c r="OOC469" s="43"/>
      <c r="OOD469" s="43"/>
      <c r="OOE469" s="43"/>
      <c r="OOF469" s="43"/>
      <c r="OOG469" s="43"/>
      <c r="OOH469" s="43"/>
      <c r="OOI469" s="43"/>
      <c r="OOJ469" s="43"/>
      <c r="OOK469" s="43"/>
      <c r="OOL469" s="43"/>
      <c r="OOM469" s="43"/>
      <c r="OON469" s="43"/>
      <c r="OOO469" s="43"/>
      <c r="OOP469" s="43"/>
      <c r="OOQ469" s="43"/>
      <c r="OOR469" s="43"/>
      <c r="OOS469" s="43"/>
      <c r="OOT469" s="43"/>
      <c r="OOU469" s="43"/>
      <c r="OOV469" s="43"/>
      <c r="OOW469" s="43"/>
      <c r="OOX469" s="43"/>
      <c r="OOY469" s="43"/>
      <c r="OOZ469" s="43"/>
      <c r="OPA469" s="43"/>
      <c r="OPB469" s="43"/>
      <c r="OPC469" s="43"/>
      <c r="OPD469" s="43"/>
      <c r="OPE469" s="43"/>
      <c r="OPF469" s="43"/>
      <c r="OPG469" s="43"/>
      <c r="OPH469" s="43"/>
      <c r="OPI469" s="43"/>
      <c r="OPJ469" s="43"/>
      <c r="OPK469" s="43"/>
      <c r="OPL469" s="43"/>
      <c r="OPM469" s="43"/>
      <c r="OPN469" s="43"/>
      <c r="OPO469" s="43"/>
      <c r="OPP469" s="43"/>
      <c r="OPQ469" s="43"/>
      <c r="OPR469" s="43"/>
      <c r="OPS469" s="43"/>
      <c r="OPT469" s="43"/>
      <c r="OPU469" s="43"/>
      <c r="OPV469" s="43"/>
      <c r="OPW469" s="43"/>
      <c r="OPX469" s="43"/>
      <c r="OPY469" s="43"/>
      <c r="OPZ469" s="43"/>
      <c r="OQA469" s="43"/>
      <c r="OQB469" s="43"/>
      <c r="OQC469" s="43"/>
      <c r="OQD469" s="43"/>
      <c r="OQE469" s="43"/>
      <c r="OQF469" s="43"/>
      <c r="OQG469" s="43"/>
      <c r="OQH469" s="43"/>
      <c r="OQI469" s="43"/>
      <c r="OQJ469" s="43"/>
      <c r="OQK469" s="43"/>
      <c r="OQL469" s="43"/>
      <c r="OQM469" s="43"/>
      <c r="OQN469" s="43"/>
      <c r="OQO469" s="43"/>
      <c r="OQP469" s="43"/>
      <c r="OQQ469" s="43"/>
      <c r="OQR469" s="43"/>
      <c r="OQS469" s="43"/>
      <c r="OQT469" s="43"/>
      <c r="OQU469" s="43"/>
      <c r="OQV469" s="43"/>
      <c r="OQW469" s="43"/>
      <c r="OQX469" s="43"/>
      <c r="OQY469" s="43"/>
      <c r="OQZ469" s="43"/>
      <c r="ORA469" s="43"/>
      <c r="ORB469" s="43"/>
      <c r="ORC469" s="43"/>
      <c r="ORD469" s="43"/>
      <c r="ORE469" s="43"/>
      <c r="ORF469" s="43"/>
      <c r="ORG469" s="43"/>
      <c r="ORH469" s="43"/>
      <c r="ORI469" s="43"/>
      <c r="ORJ469" s="43"/>
      <c r="ORK469" s="43"/>
      <c r="ORL469" s="43"/>
      <c r="ORM469" s="43"/>
      <c r="ORN469" s="43"/>
      <c r="ORO469" s="43"/>
      <c r="ORP469" s="43"/>
      <c r="ORQ469" s="43"/>
      <c r="ORR469" s="43"/>
      <c r="ORS469" s="43"/>
      <c r="ORT469" s="43"/>
      <c r="ORU469" s="43"/>
      <c r="ORV469" s="43"/>
      <c r="ORW469" s="43"/>
      <c r="ORX469" s="43"/>
      <c r="ORY469" s="43"/>
      <c r="ORZ469" s="43"/>
      <c r="OSA469" s="43"/>
      <c r="OSB469" s="43"/>
      <c r="OSC469" s="43"/>
      <c r="OSD469" s="43"/>
      <c r="OSE469" s="43"/>
      <c r="OSF469" s="43"/>
      <c r="OSG469" s="43"/>
      <c r="OSH469" s="43"/>
      <c r="OSI469" s="43"/>
      <c r="OSJ469" s="43"/>
      <c r="OSK469" s="43"/>
      <c r="OSL469" s="43"/>
      <c r="OSM469" s="43"/>
      <c r="OSN469" s="43"/>
      <c r="OSO469" s="43"/>
      <c r="OSP469" s="43"/>
      <c r="OSQ469" s="43"/>
      <c r="OSR469" s="43"/>
      <c r="OSS469" s="43"/>
      <c r="OST469" s="43"/>
      <c r="OSU469" s="43"/>
      <c r="OSV469" s="43"/>
      <c r="OSW469" s="43"/>
      <c r="OSX469" s="43"/>
      <c r="OSY469" s="43"/>
      <c r="OSZ469" s="43"/>
      <c r="OTA469" s="43"/>
      <c r="OTB469" s="43"/>
      <c r="OTC469" s="43"/>
      <c r="OTD469" s="43"/>
      <c r="OTE469" s="43"/>
      <c r="OTF469" s="43"/>
      <c r="OTG469" s="43"/>
      <c r="OTH469" s="43"/>
      <c r="OTI469" s="43"/>
      <c r="OTJ469" s="43"/>
      <c r="OTK469" s="43"/>
      <c r="OTL469" s="43"/>
      <c r="OTM469" s="43"/>
      <c r="OTN469" s="43"/>
      <c r="OTO469" s="43"/>
      <c r="OTP469" s="43"/>
      <c r="OTQ469" s="43"/>
      <c r="OTR469" s="43"/>
      <c r="OTS469" s="43"/>
      <c r="OTT469" s="43"/>
      <c r="OTU469" s="43"/>
      <c r="OTV469" s="43"/>
      <c r="OTW469" s="43"/>
      <c r="OTX469" s="43"/>
      <c r="OTY469" s="43"/>
      <c r="OTZ469" s="43"/>
      <c r="OUA469" s="43"/>
      <c r="OUB469" s="43"/>
      <c r="OUC469" s="43"/>
      <c r="OUD469" s="43"/>
      <c r="OUE469" s="43"/>
      <c r="OUF469" s="43"/>
      <c r="OUG469" s="43"/>
      <c r="OUH469" s="43"/>
      <c r="OUI469" s="43"/>
      <c r="OUJ469" s="43"/>
      <c r="OUK469" s="43"/>
      <c r="OUL469" s="43"/>
      <c r="OUM469" s="43"/>
      <c r="OUN469" s="43"/>
      <c r="OUO469" s="43"/>
      <c r="OUP469" s="43"/>
      <c r="OUQ469" s="43"/>
      <c r="OUR469" s="43"/>
      <c r="OUS469" s="43"/>
      <c r="OUT469" s="43"/>
      <c r="OUU469" s="43"/>
      <c r="OUV469" s="43"/>
      <c r="OUW469" s="43"/>
      <c r="OUX469" s="43"/>
      <c r="OUY469" s="43"/>
      <c r="OUZ469" s="43"/>
      <c r="OVA469" s="43"/>
      <c r="OVB469" s="43"/>
      <c r="OVC469" s="43"/>
      <c r="OVD469" s="43"/>
      <c r="OVE469" s="43"/>
      <c r="OVF469" s="43"/>
      <c r="OVG469" s="43"/>
      <c r="OVH469" s="43"/>
      <c r="OVI469" s="43"/>
      <c r="OVJ469" s="43"/>
      <c r="OVK469" s="43"/>
      <c r="OVL469" s="43"/>
      <c r="OVM469" s="43"/>
      <c r="OVN469" s="43"/>
      <c r="OVO469" s="43"/>
      <c r="OVP469" s="43"/>
      <c r="OVQ469" s="43"/>
      <c r="OVR469" s="43"/>
      <c r="OVS469" s="43"/>
      <c r="OVT469" s="43"/>
      <c r="OVU469" s="43"/>
      <c r="OVV469" s="43"/>
      <c r="OVW469" s="43"/>
      <c r="OVX469" s="43"/>
      <c r="OVY469" s="43"/>
      <c r="OVZ469" s="43"/>
      <c r="OWA469" s="43"/>
      <c r="OWB469" s="43"/>
      <c r="OWC469" s="43"/>
      <c r="OWD469" s="43"/>
      <c r="OWE469" s="43"/>
      <c r="OWF469" s="43"/>
      <c r="OWG469" s="43"/>
      <c r="OWH469" s="43"/>
      <c r="OWI469" s="43"/>
      <c r="OWJ469" s="43"/>
      <c r="OWK469" s="43"/>
      <c r="OWL469" s="43"/>
      <c r="OWM469" s="43"/>
      <c r="OWN469" s="43"/>
      <c r="OWO469" s="43"/>
      <c r="OWP469" s="43"/>
      <c r="OWQ469" s="43"/>
      <c r="OWR469" s="43"/>
      <c r="OWS469" s="43"/>
      <c r="OWT469" s="43"/>
      <c r="OWU469" s="43"/>
      <c r="OWV469" s="43"/>
      <c r="OWW469" s="43"/>
      <c r="OWX469" s="43"/>
      <c r="OWY469" s="43"/>
      <c r="OWZ469" s="43"/>
      <c r="OXA469" s="43"/>
      <c r="OXB469" s="43"/>
      <c r="OXC469" s="43"/>
      <c r="OXD469" s="43"/>
      <c r="OXE469" s="43"/>
      <c r="OXF469" s="43"/>
      <c r="OXG469" s="43"/>
      <c r="OXH469" s="43"/>
      <c r="OXI469" s="43"/>
      <c r="OXJ469" s="43"/>
      <c r="OXK469" s="43"/>
      <c r="OXL469" s="43"/>
      <c r="OXM469" s="43"/>
      <c r="OXN469" s="43"/>
      <c r="OXO469" s="43"/>
      <c r="OXP469" s="43"/>
      <c r="OXQ469" s="43"/>
      <c r="OXR469" s="43"/>
      <c r="OXS469" s="43"/>
      <c r="OXT469" s="43"/>
      <c r="OXU469" s="43"/>
      <c r="OXV469" s="43"/>
      <c r="OXW469" s="43"/>
      <c r="OXX469" s="43"/>
      <c r="OXY469" s="43"/>
      <c r="OXZ469" s="43"/>
      <c r="OYA469" s="43"/>
      <c r="OYB469" s="43"/>
      <c r="OYC469" s="43"/>
      <c r="OYD469" s="43"/>
      <c r="OYE469" s="43"/>
      <c r="OYF469" s="43"/>
      <c r="OYG469" s="43"/>
      <c r="OYH469" s="43"/>
      <c r="OYI469" s="43"/>
      <c r="OYJ469" s="43"/>
      <c r="OYK469" s="43"/>
      <c r="OYL469" s="43"/>
      <c r="OYM469" s="43"/>
      <c r="OYN469" s="43"/>
      <c r="OYO469" s="43"/>
      <c r="OYP469" s="43"/>
      <c r="OYQ469" s="43"/>
      <c r="OYR469" s="43"/>
      <c r="OYS469" s="43"/>
      <c r="OYT469" s="43"/>
      <c r="OYU469" s="43"/>
      <c r="OYV469" s="43"/>
      <c r="OYW469" s="43"/>
      <c r="OYX469" s="43"/>
      <c r="OYY469" s="43"/>
      <c r="OYZ469" s="43"/>
      <c r="OZA469" s="43"/>
      <c r="OZB469" s="43"/>
      <c r="OZC469" s="43"/>
      <c r="OZD469" s="43"/>
      <c r="OZE469" s="43"/>
      <c r="OZF469" s="43"/>
      <c r="OZG469" s="43"/>
      <c r="OZH469" s="43"/>
      <c r="OZI469" s="43"/>
      <c r="OZJ469" s="43"/>
      <c r="OZK469" s="43"/>
      <c r="OZL469" s="43"/>
      <c r="OZM469" s="43"/>
      <c r="OZN469" s="43"/>
      <c r="OZO469" s="43"/>
      <c r="OZP469" s="43"/>
      <c r="OZQ469" s="43"/>
      <c r="OZR469" s="43"/>
      <c r="OZS469" s="43"/>
      <c r="OZT469" s="43"/>
      <c r="OZU469" s="43"/>
      <c r="OZV469" s="43"/>
      <c r="OZW469" s="43"/>
      <c r="OZX469" s="43"/>
      <c r="OZY469" s="43"/>
      <c r="OZZ469" s="43"/>
      <c r="PAA469" s="43"/>
      <c r="PAB469" s="43"/>
      <c r="PAC469" s="43"/>
      <c r="PAD469" s="43"/>
      <c r="PAE469" s="43"/>
      <c r="PAF469" s="43"/>
      <c r="PAG469" s="43"/>
      <c r="PAH469" s="43"/>
      <c r="PAI469" s="43"/>
      <c r="PAJ469" s="43"/>
      <c r="PAK469" s="43"/>
      <c r="PAL469" s="43"/>
      <c r="PAM469" s="43"/>
      <c r="PAN469" s="43"/>
      <c r="PAO469" s="43"/>
      <c r="PAP469" s="43"/>
      <c r="PAQ469" s="43"/>
      <c r="PAR469" s="43"/>
      <c r="PAS469" s="43"/>
      <c r="PAT469" s="43"/>
      <c r="PAU469" s="43"/>
      <c r="PAV469" s="43"/>
      <c r="PAW469" s="43"/>
      <c r="PAX469" s="43"/>
      <c r="PAY469" s="43"/>
      <c r="PAZ469" s="43"/>
      <c r="PBA469" s="43"/>
      <c r="PBB469" s="43"/>
      <c r="PBC469" s="43"/>
      <c r="PBD469" s="43"/>
      <c r="PBE469" s="43"/>
      <c r="PBF469" s="43"/>
      <c r="PBG469" s="43"/>
      <c r="PBH469" s="43"/>
      <c r="PBI469" s="43"/>
      <c r="PBJ469" s="43"/>
      <c r="PBK469" s="43"/>
      <c r="PBL469" s="43"/>
      <c r="PBM469" s="43"/>
      <c r="PBN469" s="43"/>
      <c r="PBO469" s="43"/>
      <c r="PBP469" s="43"/>
      <c r="PBQ469" s="43"/>
      <c r="PBR469" s="43"/>
      <c r="PBS469" s="43"/>
      <c r="PBT469" s="43"/>
      <c r="PBU469" s="43"/>
      <c r="PBV469" s="43"/>
      <c r="PBW469" s="43"/>
      <c r="PBX469" s="43"/>
      <c r="PBY469" s="43"/>
      <c r="PBZ469" s="43"/>
      <c r="PCA469" s="43"/>
      <c r="PCB469" s="43"/>
      <c r="PCC469" s="43"/>
      <c r="PCD469" s="43"/>
      <c r="PCE469" s="43"/>
      <c r="PCF469" s="43"/>
      <c r="PCG469" s="43"/>
      <c r="PCH469" s="43"/>
      <c r="PCI469" s="43"/>
      <c r="PCJ469" s="43"/>
      <c r="PCK469" s="43"/>
      <c r="PCL469" s="43"/>
      <c r="PCM469" s="43"/>
      <c r="PCN469" s="43"/>
      <c r="PCO469" s="43"/>
      <c r="PCP469" s="43"/>
      <c r="PCQ469" s="43"/>
      <c r="PCR469" s="43"/>
      <c r="PCS469" s="43"/>
      <c r="PCT469" s="43"/>
      <c r="PCU469" s="43"/>
      <c r="PCV469" s="43"/>
      <c r="PCW469" s="43"/>
      <c r="PCX469" s="43"/>
      <c r="PCY469" s="43"/>
      <c r="PCZ469" s="43"/>
      <c r="PDA469" s="43"/>
      <c r="PDB469" s="43"/>
      <c r="PDC469" s="43"/>
      <c r="PDD469" s="43"/>
      <c r="PDE469" s="43"/>
      <c r="PDF469" s="43"/>
      <c r="PDG469" s="43"/>
      <c r="PDH469" s="43"/>
      <c r="PDI469" s="43"/>
      <c r="PDJ469" s="43"/>
      <c r="PDK469" s="43"/>
      <c r="PDL469" s="43"/>
      <c r="PDM469" s="43"/>
      <c r="PDN469" s="43"/>
      <c r="PDO469" s="43"/>
      <c r="PDP469" s="43"/>
      <c r="PDQ469" s="43"/>
      <c r="PDR469" s="43"/>
      <c r="PDS469" s="43"/>
      <c r="PDT469" s="43"/>
      <c r="PDU469" s="43"/>
      <c r="PDV469" s="43"/>
      <c r="PDW469" s="43"/>
      <c r="PDX469" s="43"/>
      <c r="PDY469" s="43"/>
      <c r="PDZ469" s="43"/>
      <c r="PEA469" s="43"/>
      <c r="PEB469" s="43"/>
      <c r="PEC469" s="43"/>
      <c r="PED469" s="43"/>
      <c r="PEE469" s="43"/>
      <c r="PEF469" s="43"/>
      <c r="PEG469" s="43"/>
      <c r="PEH469" s="43"/>
      <c r="PEI469" s="43"/>
      <c r="PEJ469" s="43"/>
      <c r="PEK469" s="43"/>
      <c r="PEL469" s="43"/>
      <c r="PEM469" s="43"/>
      <c r="PEN469" s="43"/>
      <c r="PEO469" s="43"/>
      <c r="PEP469" s="43"/>
      <c r="PEQ469" s="43"/>
      <c r="PER469" s="43"/>
      <c r="PES469" s="43"/>
      <c r="PET469" s="43"/>
      <c r="PEU469" s="43"/>
      <c r="PEV469" s="43"/>
      <c r="PEW469" s="43"/>
      <c r="PEX469" s="43"/>
      <c r="PEY469" s="43"/>
      <c r="PEZ469" s="43"/>
      <c r="PFA469" s="43"/>
      <c r="PFB469" s="43"/>
      <c r="PFC469" s="43"/>
      <c r="PFD469" s="43"/>
      <c r="PFE469" s="43"/>
      <c r="PFF469" s="43"/>
      <c r="PFG469" s="43"/>
      <c r="PFH469" s="43"/>
      <c r="PFI469" s="43"/>
      <c r="PFJ469" s="43"/>
      <c r="PFK469" s="43"/>
      <c r="PFL469" s="43"/>
      <c r="PFM469" s="43"/>
      <c r="PFN469" s="43"/>
      <c r="PFO469" s="43"/>
      <c r="PFP469" s="43"/>
      <c r="PFQ469" s="43"/>
      <c r="PFR469" s="43"/>
      <c r="PFS469" s="43"/>
      <c r="PFT469" s="43"/>
      <c r="PFU469" s="43"/>
      <c r="PFV469" s="43"/>
      <c r="PFW469" s="43"/>
      <c r="PFX469" s="43"/>
      <c r="PFY469" s="43"/>
      <c r="PFZ469" s="43"/>
      <c r="PGA469" s="43"/>
      <c r="PGB469" s="43"/>
      <c r="PGC469" s="43"/>
      <c r="PGD469" s="43"/>
      <c r="PGE469" s="43"/>
      <c r="PGF469" s="43"/>
      <c r="PGG469" s="43"/>
      <c r="PGH469" s="43"/>
      <c r="PGI469" s="43"/>
      <c r="PGJ469" s="43"/>
      <c r="PGK469" s="43"/>
      <c r="PGL469" s="43"/>
      <c r="PGM469" s="43"/>
      <c r="PGN469" s="43"/>
      <c r="PGO469" s="43"/>
      <c r="PGP469" s="43"/>
      <c r="PGQ469" s="43"/>
      <c r="PGR469" s="43"/>
      <c r="PGS469" s="43"/>
      <c r="PGT469" s="43"/>
      <c r="PGU469" s="43"/>
      <c r="PGV469" s="43"/>
      <c r="PGW469" s="43"/>
      <c r="PGX469" s="43"/>
      <c r="PGY469" s="43"/>
      <c r="PGZ469" s="43"/>
      <c r="PHA469" s="43"/>
      <c r="PHB469" s="43"/>
      <c r="PHC469" s="43"/>
      <c r="PHD469" s="43"/>
      <c r="PHE469" s="43"/>
      <c r="PHF469" s="43"/>
      <c r="PHG469" s="43"/>
      <c r="PHH469" s="43"/>
      <c r="PHI469" s="43"/>
      <c r="PHJ469" s="43"/>
      <c r="PHK469" s="43"/>
      <c r="PHL469" s="43"/>
      <c r="PHM469" s="43"/>
      <c r="PHN469" s="43"/>
      <c r="PHO469" s="43"/>
      <c r="PHP469" s="43"/>
      <c r="PHQ469" s="43"/>
      <c r="PHR469" s="43"/>
      <c r="PHS469" s="43"/>
      <c r="PHT469" s="43"/>
      <c r="PHU469" s="43"/>
      <c r="PHV469" s="43"/>
      <c r="PHW469" s="43"/>
      <c r="PHX469" s="43"/>
      <c r="PHY469" s="43"/>
      <c r="PHZ469" s="43"/>
      <c r="PIA469" s="43"/>
      <c r="PIB469" s="43"/>
      <c r="PIC469" s="43"/>
      <c r="PID469" s="43"/>
      <c r="PIE469" s="43"/>
      <c r="PIF469" s="43"/>
      <c r="PIG469" s="43"/>
      <c r="PIH469" s="43"/>
      <c r="PII469" s="43"/>
      <c r="PIJ469" s="43"/>
      <c r="PIK469" s="43"/>
      <c r="PIL469" s="43"/>
      <c r="PIM469" s="43"/>
      <c r="PIN469" s="43"/>
      <c r="PIO469" s="43"/>
      <c r="PIP469" s="43"/>
      <c r="PIQ469" s="43"/>
      <c r="PIR469" s="43"/>
      <c r="PIS469" s="43"/>
      <c r="PIT469" s="43"/>
      <c r="PIU469" s="43"/>
      <c r="PIV469" s="43"/>
      <c r="PIW469" s="43"/>
      <c r="PIX469" s="43"/>
      <c r="PIY469" s="43"/>
      <c r="PIZ469" s="43"/>
      <c r="PJA469" s="43"/>
      <c r="PJB469" s="43"/>
      <c r="PJC469" s="43"/>
      <c r="PJD469" s="43"/>
      <c r="PJE469" s="43"/>
      <c r="PJF469" s="43"/>
      <c r="PJG469" s="43"/>
      <c r="PJH469" s="43"/>
      <c r="PJI469" s="43"/>
      <c r="PJJ469" s="43"/>
      <c r="PJK469" s="43"/>
      <c r="PJL469" s="43"/>
      <c r="PJM469" s="43"/>
      <c r="PJN469" s="43"/>
      <c r="PJO469" s="43"/>
      <c r="PJP469" s="43"/>
      <c r="PJQ469" s="43"/>
      <c r="PJR469" s="43"/>
      <c r="PJS469" s="43"/>
      <c r="PJT469" s="43"/>
      <c r="PJU469" s="43"/>
      <c r="PJV469" s="43"/>
      <c r="PJW469" s="43"/>
      <c r="PJX469" s="43"/>
      <c r="PJY469" s="43"/>
      <c r="PJZ469" s="43"/>
      <c r="PKA469" s="43"/>
      <c r="PKB469" s="43"/>
      <c r="PKC469" s="43"/>
      <c r="PKD469" s="43"/>
      <c r="PKE469" s="43"/>
      <c r="PKF469" s="43"/>
      <c r="PKG469" s="43"/>
      <c r="PKH469" s="43"/>
      <c r="PKI469" s="43"/>
      <c r="PKJ469" s="43"/>
      <c r="PKK469" s="43"/>
      <c r="PKL469" s="43"/>
      <c r="PKM469" s="43"/>
      <c r="PKN469" s="43"/>
      <c r="PKO469" s="43"/>
      <c r="PKP469" s="43"/>
      <c r="PKQ469" s="43"/>
      <c r="PKR469" s="43"/>
      <c r="PKS469" s="43"/>
      <c r="PKT469" s="43"/>
      <c r="PKU469" s="43"/>
      <c r="PKV469" s="43"/>
      <c r="PKW469" s="43"/>
      <c r="PKX469" s="43"/>
      <c r="PKY469" s="43"/>
      <c r="PKZ469" s="43"/>
      <c r="PLA469" s="43"/>
      <c r="PLB469" s="43"/>
      <c r="PLC469" s="43"/>
      <c r="PLD469" s="43"/>
      <c r="PLE469" s="43"/>
      <c r="PLF469" s="43"/>
      <c r="PLG469" s="43"/>
      <c r="PLH469" s="43"/>
      <c r="PLI469" s="43"/>
      <c r="PLJ469" s="43"/>
      <c r="PLK469" s="43"/>
      <c r="PLL469" s="43"/>
      <c r="PLM469" s="43"/>
      <c r="PLN469" s="43"/>
      <c r="PLO469" s="43"/>
      <c r="PLP469" s="43"/>
      <c r="PLQ469" s="43"/>
      <c r="PLR469" s="43"/>
      <c r="PLS469" s="43"/>
      <c r="PLT469" s="43"/>
      <c r="PLU469" s="43"/>
      <c r="PLV469" s="43"/>
      <c r="PLW469" s="43"/>
      <c r="PLX469" s="43"/>
      <c r="PLY469" s="43"/>
      <c r="PLZ469" s="43"/>
      <c r="PMA469" s="43"/>
      <c r="PMB469" s="43"/>
      <c r="PMC469" s="43"/>
      <c r="PMD469" s="43"/>
      <c r="PME469" s="43"/>
      <c r="PMF469" s="43"/>
      <c r="PMG469" s="43"/>
      <c r="PMH469" s="43"/>
      <c r="PMI469" s="43"/>
      <c r="PMJ469" s="43"/>
      <c r="PMK469" s="43"/>
      <c r="PML469" s="43"/>
      <c r="PMM469" s="43"/>
      <c r="PMN469" s="43"/>
      <c r="PMO469" s="43"/>
      <c r="PMP469" s="43"/>
      <c r="PMQ469" s="43"/>
      <c r="PMR469" s="43"/>
      <c r="PMS469" s="43"/>
      <c r="PMT469" s="43"/>
      <c r="PMU469" s="43"/>
      <c r="PMV469" s="43"/>
      <c r="PMW469" s="43"/>
      <c r="PMX469" s="43"/>
      <c r="PMY469" s="43"/>
      <c r="PMZ469" s="43"/>
      <c r="PNA469" s="43"/>
      <c r="PNB469" s="43"/>
      <c r="PNC469" s="43"/>
      <c r="PND469" s="43"/>
      <c r="PNE469" s="43"/>
      <c r="PNF469" s="43"/>
      <c r="PNG469" s="43"/>
      <c r="PNH469" s="43"/>
      <c r="PNI469" s="43"/>
      <c r="PNJ469" s="43"/>
      <c r="PNK469" s="43"/>
      <c r="PNL469" s="43"/>
      <c r="PNM469" s="43"/>
      <c r="PNN469" s="43"/>
      <c r="PNO469" s="43"/>
      <c r="PNP469" s="43"/>
      <c r="PNQ469" s="43"/>
      <c r="PNR469" s="43"/>
      <c r="PNS469" s="43"/>
      <c r="PNT469" s="43"/>
      <c r="PNU469" s="43"/>
      <c r="PNV469" s="43"/>
      <c r="PNW469" s="43"/>
      <c r="PNX469" s="43"/>
      <c r="PNY469" s="43"/>
      <c r="PNZ469" s="43"/>
      <c r="POA469" s="43"/>
      <c r="POB469" s="43"/>
      <c r="POC469" s="43"/>
      <c r="POD469" s="43"/>
      <c r="POE469" s="43"/>
      <c r="POF469" s="43"/>
      <c r="POG469" s="43"/>
      <c r="POH469" s="43"/>
      <c r="POI469" s="43"/>
      <c r="POJ469" s="43"/>
      <c r="POK469" s="43"/>
      <c r="POL469" s="43"/>
      <c r="POM469" s="43"/>
      <c r="PON469" s="43"/>
      <c r="POO469" s="43"/>
      <c r="POP469" s="43"/>
      <c r="POQ469" s="43"/>
      <c r="POR469" s="43"/>
      <c r="POS469" s="43"/>
      <c r="POT469" s="43"/>
      <c r="POU469" s="43"/>
      <c r="POV469" s="43"/>
      <c r="POW469" s="43"/>
      <c r="POX469" s="43"/>
      <c r="POY469" s="43"/>
      <c r="POZ469" s="43"/>
      <c r="PPA469" s="43"/>
      <c r="PPB469" s="43"/>
      <c r="PPC469" s="43"/>
      <c r="PPD469" s="43"/>
      <c r="PPE469" s="43"/>
      <c r="PPF469" s="43"/>
      <c r="PPG469" s="43"/>
      <c r="PPH469" s="43"/>
      <c r="PPI469" s="43"/>
      <c r="PPJ469" s="43"/>
      <c r="PPK469" s="43"/>
      <c r="PPL469" s="43"/>
      <c r="PPM469" s="43"/>
      <c r="PPN469" s="43"/>
      <c r="PPO469" s="43"/>
      <c r="PPP469" s="43"/>
      <c r="PPQ469" s="43"/>
      <c r="PPR469" s="43"/>
      <c r="PPS469" s="43"/>
      <c r="PPT469" s="43"/>
      <c r="PPU469" s="43"/>
      <c r="PPV469" s="43"/>
      <c r="PPW469" s="43"/>
      <c r="PPX469" s="43"/>
      <c r="PPY469" s="43"/>
      <c r="PPZ469" s="43"/>
      <c r="PQA469" s="43"/>
      <c r="PQB469" s="43"/>
      <c r="PQC469" s="43"/>
      <c r="PQD469" s="43"/>
      <c r="PQE469" s="43"/>
      <c r="PQF469" s="43"/>
      <c r="PQG469" s="43"/>
      <c r="PQH469" s="43"/>
      <c r="PQI469" s="43"/>
      <c r="PQJ469" s="43"/>
      <c r="PQK469" s="43"/>
      <c r="PQL469" s="43"/>
      <c r="PQM469" s="43"/>
      <c r="PQN469" s="43"/>
      <c r="PQO469" s="43"/>
      <c r="PQP469" s="43"/>
      <c r="PQQ469" s="43"/>
      <c r="PQR469" s="43"/>
      <c r="PQS469" s="43"/>
      <c r="PQT469" s="43"/>
      <c r="PQU469" s="43"/>
      <c r="PQV469" s="43"/>
      <c r="PQW469" s="43"/>
      <c r="PQX469" s="43"/>
      <c r="PQY469" s="43"/>
      <c r="PQZ469" s="43"/>
      <c r="PRA469" s="43"/>
      <c r="PRB469" s="43"/>
      <c r="PRC469" s="43"/>
      <c r="PRD469" s="43"/>
      <c r="PRE469" s="43"/>
      <c r="PRF469" s="43"/>
      <c r="PRG469" s="43"/>
      <c r="PRH469" s="43"/>
      <c r="PRI469" s="43"/>
      <c r="PRJ469" s="43"/>
      <c r="PRK469" s="43"/>
      <c r="PRL469" s="43"/>
      <c r="PRM469" s="43"/>
      <c r="PRN469" s="43"/>
      <c r="PRO469" s="43"/>
      <c r="PRP469" s="43"/>
      <c r="PRQ469" s="43"/>
      <c r="PRR469" s="43"/>
      <c r="PRS469" s="43"/>
      <c r="PRT469" s="43"/>
      <c r="PRU469" s="43"/>
      <c r="PRV469" s="43"/>
      <c r="PRW469" s="43"/>
      <c r="PRX469" s="43"/>
      <c r="PRY469" s="43"/>
      <c r="PRZ469" s="43"/>
      <c r="PSA469" s="43"/>
      <c r="PSB469" s="43"/>
      <c r="PSC469" s="43"/>
      <c r="PSD469" s="43"/>
      <c r="PSE469" s="43"/>
      <c r="PSF469" s="43"/>
      <c r="PSG469" s="43"/>
      <c r="PSH469" s="43"/>
      <c r="PSI469" s="43"/>
      <c r="PSJ469" s="43"/>
      <c r="PSK469" s="43"/>
      <c r="PSL469" s="43"/>
      <c r="PSM469" s="43"/>
      <c r="PSN469" s="43"/>
      <c r="PSO469" s="43"/>
      <c r="PSP469" s="43"/>
      <c r="PSQ469" s="43"/>
      <c r="PSR469" s="43"/>
      <c r="PSS469" s="43"/>
      <c r="PST469" s="43"/>
      <c r="PSU469" s="43"/>
      <c r="PSV469" s="43"/>
      <c r="PSW469" s="43"/>
      <c r="PSX469" s="43"/>
      <c r="PSY469" s="43"/>
      <c r="PSZ469" s="43"/>
      <c r="PTA469" s="43"/>
      <c r="PTB469" s="43"/>
      <c r="PTC469" s="43"/>
      <c r="PTD469" s="43"/>
      <c r="PTE469" s="43"/>
      <c r="PTF469" s="43"/>
      <c r="PTG469" s="43"/>
      <c r="PTH469" s="43"/>
      <c r="PTI469" s="43"/>
      <c r="PTJ469" s="43"/>
      <c r="PTK469" s="43"/>
      <c r="PTL469" s="43"/>
      <c r="PTM469" s="43"/>
      <c r="PTN469" s="43"/>
      <c r="PTO469" s="43"/>
      <c r="PTP469" s="43"/>
      <c r="PTQ469" s="43"/>
      <c r="PTR469" s="43"/>
      <c r="PTS469" s="43"/>
      <c r="PTT469" s="43"/>
      <c r="PTU469" s="43"/>
      <c r="PTV469" s="43"/>
      <c r="PTW469" s="43"/>
      <c r="PTX469" s="43"/>
      <c r="PTY469" s="43"/>
      <c r="PTZ469" s="43"/>
      <c r="PUA469" s="43"/>
      <c r="PUB469" s="43"/>
      <c r="PUC469" s="43"/>
      <c r="PUD469" s="43"/>
      <c r="PUE469" s="43"/>
      <c r="PUF469" s="43"/>
      <c r="PUG469" s="43"/>
      <c r="PUH469" s="43"/>
      <c r="PUI469" s="43"/>
      <c r="PUJ469" s="43"/>
      <c r="PUK469" s="43"/>
      <c r="PUL469" s="43"/>
      <c r="PUM469" s="43"/>
      <c r="PUN469" s="43"/>
      <c r="PUO469" s="43"/>
      <c r="PUP469" s="43"/>
      <c r="PUQ469" s="43"/>
      <c r="PUR469" s="43"/>
      <c r="PUS469" s="43"/>
      <c r="PUT469" s="43"/>
      <c r="PUU469" s="43"/>
      <c r="PUV469" s="43"/>
      <c r="PUW469" s="43"/>
      <c r="PUX469" s="43"/>
      <c r="PUY469" s="43"/>
      <c r="PUZ469" s="43"/>
      <c r="PVA469" s="43"/>
      <c r="PVB469" s="43"/>
      <c r="PVC469" s="43"/>
      <c r="PVD469" s="43"/>
      <c r="PVE469" s="43"/>
      <c r="PVF469" s="43"/>
      <c r="PVG469" s="43"/>
      <c r="PVH469" s="43"/>
      <c r="PVI469" s="43"/>
      <c r="PVJ469" s="43"/>
      <c r="PVK469" s="43"/>
      <c r="PVL469" s="43"/>
      <c r="PVM469" s="43"/>
      <c r="PVN469" s="43"/>
      <c r="PVO469" s="43"/>
      <c r="PVP469" s="43"/>
      <c r="PVQ469" s="43"/>
      <c r="PVR469" s="43"/>
      <c r="PVS469" s="43"/>
      <c r="PVT469" s="43"/>
      <c r="PVU469" s="43"/>
      <c r="PVV469" s="43"/>
      <c r="PVW469" s="43"/>
      <c r="PVX469" s="43"/>
      <c r="PVY469" s="43"/>
      <c r="PVZ469" s="43"/>
      <c r="PWA469" s="43"/>
      <c r="PWB469" s="43"/>
      <c r="PWC469" s="43"/>
      <c r="PWD469" s="43"/>
      <c r="PWE469" s="43"/>
      <c r="PWF469" s="43"/>
      <c r="PWG469" s="43"/>
      <c r="PWH469" s="43"/>
      <c r="PWI469" s="43"/>
      <c r="PWJ469" s="43"/>
      <c r="PWK469" s="43"/>
      <c r="PWL469" s="43"/>
      <c r="PWM469" s="43"/>
      <c r="PWN469" s="43"/>
      <c r="PWO469" s="43"/>
      <c r="PWP469" s="43"/>
      <c r="PWQ469" s="43"/>
      <c r="PWR469" s="43"/>
      <c r="PWS469" s="43"/>
      <c r="PWT469" s="43"/>
      <c r="PWU469" s="43"/>
      <c r="PWV469" s="43"/>
      <c r="PWW469" s="43"/>
      <c r="PWX469" s="43"/>
      <c r="PWY469" s="43"/>
      <c r="PWZ469" s="43"/>
      <c r="PXA469" s="43"/>
      <c r="PXB469" s="43"/>
      <c r="PXC469" s="43"/>
      <c r="PXD469" s="43"/>
      <c r="PXE469" s="43"/>
      <c r="PXF469" s="43"/>
      <c r="PXG469" s="43"/>
      <c r="PXH469" s="43"/>
      <c r="PXI469" s="43"/>
      <c r="PXJ469" s="43"/>
      <c r="PXK469" s="43"/>
      <c r="PXL469" s="43"/>
      <c r="PXM469" s="43"/>
      <c r="PXN469" s="43"/>
      <c r="PXO469" s="43"/>
      <c r="PXP469" s="43"/>
      <c r="PXQ469" s="43"/>
      <c r="PXR469" s="43"/>
      <c r="PXS469" s="43"/>
      <c r="PXT469" s="43"/>
      <c r="PXU469" s="43"/>
      <c r="PXV469" s="43"/>
      <c r="PXW469" s="43"/>
      <c r="PXX469" s="43"/>
      <c r="PXY469" s="43"/>
      <c r="PXZ469" s="43"/>
      <c r="PYA469" s="43"/>
      <c r="PYB469" s="43"/>
      <c r="PYC469" s="43"/>
      <c r="PYD469" s="43"/>
      <c r="PYE469" s="43"/>
      <c r="PYF469" s="43"/>
      <c r="PYG469" s="43"/>
      <c r="PYH469" s="43"/>
      <c r="PYI469" s="43"/>
      <c r="PYJ469" s="43"/>
      <c r="PYK469" s="43"/>
      <c r="PYL469" s="43"/>
      <c r="PYM469" s="43"/>
      <c r="PYN469" s="43"/>
      <c r="PYO469" s="43"/>
      <c r="PYP469" s="43"/>
      <c r="PYQ469" s="43"/>
      <c r="PYR469" s="43"/>
      <c r="PYS469" s="43"/>
      <c r="PYT469" s="43"/>
      <c r="PYU469" s="43"/>
      <c r="PYV469" s="43"/>
      <c r="PYW469" s="43"/>
      <c r="PYX469" s="43"/>
      <c r="PYY469" s="43"/>
      <c r="PYZ469" s="43"/>
      <c r="PZA469" s="43"/>
      <c r="PZB469" s="43"/>
      <c r="PZC469" s="43"/>
      <c r="PZD469" s="43"/>
      <c r="PZE469" s="43"/>
      <c r="PZF469" s="43"/>
      <c r="PZG469" s="43"/>
      <c r="PZH469" s="43"/>
      <c r="PZI469" s="43"/>
      <c r="PZJ469" s="43"/>
      <c r="PZK469" s="43"/>
      <c r="PZL469" s="43"/>
      <c r="PZM469" s="43"/>
      <c r="PZN469" s="43"/>
      <c r="PZO469" s="43"/>
      <c r="PZP469" s="43"/>
      <c r="PZQ469" s="43"/>
      <c r="PZR469" s="43"/>
      <c r="PZS469" s="43"/>
      <c r="PZT469" s="43"/>
      <c r="PZU469" s="43"/>
      <c r="PZV469" s="43"/>
      <c r="PZW469" s="43"/>
      <c r="PZX469" s="43"/>
      <c r="PZY469" s="43"/>
      <c r="PZZ469" s="43"/>
      <c r="QAA469" s="43"/>
      <c r="QAB469" s="43"/>
      <c r="QAC469" s="43"/>
      <c r="QAD469" s="43"/>
      <c r="QAE469" s="43"/>
      <c r="QAF469" s="43"/>
      <c r="QAG469" s="43"/>
      <c r="QAH469" s="43"/>
      <c r="QAI469" s="43"/>
      <c r="QAJ469" s="43"/>
      <c r="QAK469" s="43"/>
      <c r="QAL469" s="43"/>
      <c r="QAM469" s="43"/>
      <c r="QAN469" s="43"/>
      <c r="QAO469" s="43"/>
      <c r="QAP469" s="43"/>
      <c r="QAQ469" s="43"/>
      <c r="QAR469" s="43"/>
      <c r="QAS469" s="43"/>
      <c r="QAT469" s="43"/>
      <c r="QAU469" s="43"/>
      <c r="QAV469" s="43"/>
      <c r="QAW469" s="43"/>
      <c r="QAX469" s="43"/>
      <c r="QAY469" s="43"/>
      <c r="QAZ469" s="43"/>
      <c r="QBA469" s="43"/>
      <c r="QBB469" s="43"/>
      <c r="QBC469" s="43"/>
      <c r="QBD469" s="43"/>
      <c r="QBE469" s="43"/>
      <c r="QBF469" s="43"/>
      <c r="QBG469" s="43"/>
      <c r="QBH469" s="43"/>
      <c r="QBI469" s="43"/>
      <c r="QBJ469" s="43"/>
      <c r="QBK469" s="43"/>
      <c r="QBL469" s="43"/>
      <c r="QBM469" s="43"/>
      <c r="QBN469" s="43"/>
      <c r="QBO469" s="43"/>
      <c r="QBP469" s="43"/>
      <c r="QBQ469" s="43"/>
      <c r="QBR469" s="43"/>
      <c r="QBS469" s="43"/>
      <c r="QBT469" s="43"/>
      <c r="QBU469" s="43"/>
      <c r="QBV469" s="43"/>
      <c r="QBW469" s="43"/>
      <c r="QBX469" s="43"/>
      <c r="QBY469" s="43"/>
      <c r="QBZ469" s="43"/>
      <c r="QCA469" s="43"/>
      <c r="QCB469" s="43"/>
      <c r="QCC469" s="43"/>
      <c r="QCD469" s="43"/>
      <c r="QCE469" s="43"/>
      <c r="QCF469" s="43"/>
      <c r="QCG469" s="43"/>
      <c r="QCH469" s="43"/>
      <c r="QCI469" s="43"/>
      <c r="QCJ469" s="43"/>
      <c r="QCK469" s="43"/>
      <c r="QCL469" s="43"/>
      <c r="QCM469" s="43"/>
      <c r="QCN469" s="43"/>
      <c r="QCO469" s="43"/>
      <c r="QCP469" s="43"/>
      <c r="QCQ469" s="43"/>
      <c r="QCR469" s="43"/>
      <c r="QCS469" s="43"/>
      <c r="QCT469" s="43"/>
      <c r="QCU469" s="43"/>
      <c r="QCV469" s="43"/>
      <c r="QCW469" s="43"/>
      <c r="QCX469" s="43"/>
      <c r="QCY469" s="43"/>
      <c r="QCZ469" s="43"/>
      <c r="QDA469" s="43"/>
      <c r="QDB469" s="43"/>
      <c r="QDC469" s="43"/>
      <c r="QDD469" s="43"/>
      <c r="QDE469" s="43"/>
      <c r="QDF469" s="43"/>
      <c r="QDG469" s="43"/>
      <c r="QDH469" s="43"/>
      <c r="QDI469" s="43"/>
      <c r="QDJ469" s="43"/>
      <c r="QDK469" s="43"/>
      <c r="QDL469" s="43"/>
      <c r="QDM469" s="43"/>
      <c r="QDN469" s="43"/>
      <c r="QDO469" s="43"/>
      <c r="QDP469" s="43"/>
      <c r="QDQ469" s="43"/>
      <c r="QDR469" s="43"/>
      <c r="QDS469" s="43"/>
      <c r="QDT469" s="43"/>
      <c r="QDU469" s="43"/>
      <c r="QDV469" s="43"/>
      <c r="QDW469" s="43"/>
      <c r="QDX469" s="43"/>
      <c r="QDY469" s="43"/>
      <c r="QDZ469" s="43"/>
      <c r="QEA469" s="43"/>
      <c r="QEB469" s="43"/>
      <c r="QEC469" s="43"/>
      <c r="QED469" s="43"/>
      <c r="QEE469" s="43"/>
      <c r="QEF469" s="43"/>
      <c r="QEG469" s="43"/>
      <c r="QEH469" s="43"/>
      <c r="QEI469" s="43"/>
      <c r="QEJ469" s="43"/>
      <c r="QEK469" s="43"/>
      <c r="QEL469" s="43"/>
      <c r="QEM469" s="43"/>
      <c r="QEN469" s="43"/>
      <c r="QEO469" s="43"/>
      <c r="QEP469" s="43"/>
      <c r="QEQ469" s="43"/>
      <c r="QER469" s="43"/>
      <c r="QES469" s="43"/>
      <c r="QET469" s="43"/>
      <c r="QEU469" s="43"/>
      <c r="QEV469" s="43"/>
      <c r="QEW469" s="43"/>
      <c r="QEX469" s="43"/>
      <c r="QEY469" s="43"/>
      <c r="QEZ469" s="43"/>
      <c r="QFA469" s="43"/>
      <c r="QFB469" s="43"/>
      <c r="QFC469" s="43"/>
      <c r="QFD469" s="43"/>
      <c r="QFE469" s="43"/>
      <c r="QFF469" s="43"/>
      <c r="QFG469" s="43"/>
      <c r="QFH469" s="43"/>
      <c r="QFI469" s="43"/>
      <c r="QFJ469" s="43"/>
      <c r="QFK469" s="43"/>
      <c r="QFL469" s="43"/>
      <c r="QFM469" s="43"/>
      <c r="QFN469" s="43"/>
      <c r="QFO469" s="43"/>
      <c r="QFP469" s="43"/>
      <c r="QFQ469" s="43"/>
      <c r="QFR469" s="43"/>
      <c r="QFS469" s="43"/>
      <c r="QFT469" s="43"/>
      <c r="QFU469" s="43"/>
      <c r="QFV469" s="43"/>
      <c r="QFW469" s="43"/>
      <c r="QFX469" s="43"/>
      <c r="QFY469" s="43"/>
      <c r="QFZ469" s="43"/>
      <c r="QGA469" s="43"/>
      <c r="QGB469" s="43"/>
      <c r="QGC469" s="43"/>
      <c r="QGD469" s="43"/>
      <c r="QGE469" s="43"/>
      <c r="QGF469" s="43"/>
      <c r="QGG469" s="43"/>
      <c r="QGH469" s="43"/>
      <c r="QGI469" s="43"/>
      <c r="QGJ469" s="43"/>
      <c r="QGK469" s="43"/>
      <c r="QGL469" s="43"/>
      <c r="QGM469" s="43"/>
      <c r="QGN469" s="43"/>
      <c r="QGO469" s="43"/>
      <c r="QGP469" s="43"/>
      <c r="QGQ469" s="43"/>
      <c r="QGR469" s="43"/>
      <c r="QGS469" s="43"/>
      <c r="QGT469" s="43"/>
      <c r="QGU469" s="43"/>
      <c r="QGV469" s="43"/>
      <c r="QGW469" s="43"/>
      <c r="QGX469" s="43"/>
      <c r="QGY469" s="43"/>
      <c r="QGZ469" s="43"/>
      <c r="QHA469" s="43"/>
      <c r="QHB469" s="43"/>
      <c r="QHC469" s="43"/>
      <c r="QHD469" s="43"/>
      <c r="QHE469" s="43"/>
      <c r="QHF469" s="43"/>
      <c r="QHG469" s="43"/>
      <c r="QHH469" s="43"/>
      <c r="QHI469" s="43"/>
      <c r="QHJ469" s="43"/>
      <c r="QHK469" s="43"/>
      <c r="QHL469" s="43"/>
      <c r="QHM469" s="43"/>
      <c r="QHN469" s="43"/>
      <c r="QHO469" s="43"/>
      <c r="QHP469" s="43"/>
      <c r="QHQ469" s="43"/>
      <c r="QHR469" s="43"/>
      <c r="QHS469" s="43"/>
      <c r="QHT469" s="43"/>
      <c r="QHU469" s="43"/>
      <c r="QHV469" s="43"/>
      <c r="QHW469" s="43"/>
      <c r="QHX469" s="43"/>
      <c r="QHY469" s="43"/>
      <c r="QHZ469" s="43"/>
      <c r="QIA469" s="43"/>
      <c r="QIB469" s="43"/>
      <c r="QIC469" s="43"/>
      <c r="QID469" s="43"/>
      <c r="QIE469" s="43"/>
      <c r="QIF469" s="43"/>
      <c r="QIG469" s="43"/>
      <c r="QIH469" s="43"/>
      <c r="QII469" s="43"/>
      <c r="QIJ469" s="43"/>
      <c r="QIK469" s="43"/>
      <c r="QIL469" s="43"/>
      <c r="QIM469" s="43"/>
      <c r="QIN469" s="43"/>
      <c r="QIO469" s="43"/>
      <c r="QIP469" s="43"/>
      <c r="QIQ469" s="43"/>
      <c r="QIR469" s="43"/>
      <c r="QIS469" s="43"/>
      <c r="QIT469" s="43"/>
      <c r="QIU469" s="43"/>
      <c r="QIV469" s="43"/>
      <c r="QIW469" s="43"/>
      <c r="QIX469" s="43"/>
      <c r="QIY469" s="43"/>
      <c r="QIZ469" s="43"/>
      <c r="QJA469" s="43"/>
      <c r="QJB469" s="43"/>
      <c r="QJC469" s="43"/>
      <c r="QJD469" s="43"/>
      <c r="QJE469" s="43"/>
      <c r="QJF469" s="43"/>
      <c r="QJG469" s="43"/>
      <c r="QJH469" s="43"/>
      <c r="QJI469" s="43"/>
      <c r="QJJ469" s="43"/>
      <c r="QJK469" s="43"/>
      <c r="QJL469" s="43"/>
      <c r="QJM469" s="43"/>
      <c r="QJN469" s="43"/>
      <c r="QJO469" s="43"/>
      <c r="QJP469" s="43"/>
      <c r="QJQ469" s="43"/>
      <c r="QJR469" s="43"/>
      <c r="QJS469" s="43"/>
      <c r="QJT469" s="43"/>
      <c r="QJU469" s="43"/>
      <c r="QJV469" s="43"/>
      <c r="QJW469" s="43"/>
      <c r="QJX469" s="43"/>
      <c r="QJY469" s="43"/>
      <c r="QJZ469" s="43"/>
      <c r="QKA469" s="43"/>
      <c r="QKB469" s="43"/>
      <c r="QKC469" s="43"/>
      <c r="QKD469" s="43"/>
      <c r="QKE469" s="43"/>
      <c r="QKF469" s="43"/>
      <c r="QKG469" s="43"/>
      <c r="QKH469" s="43"/>
      <c r="QKI469" s="43"/>
      <c r="QKJ469" s="43"/>
      <c r="QKK469" s="43"/>
      <c r="QKL469" s="43"/>
      <c r="QKM469" s="43"/>
      <c r="QKN469" s="43"/>
      <c r="QKO469" s="43"/>
      <c r="QKP469" s="43"/>
      <c r="QKQ469" s="43"/>
      <c r="QKR469" s="43"/>
      <c r="QKS469" s="43"/>
      <c r="QKT469" s="43"/>
      <c r="QKU469" s="43"/>
      <c r="QKV469" s="43"/>
      <c r="QKW469" s="43"/>
      <c r="QKX469" s="43"/>
      <c r="QKY469" s="43"/>
      <c r="QKZ469" s="43"/>
      <c r="QLA469" s="43"/>
      <c r="QLB469" s="43"/>
      <c r="QLC469" s="43"/>
      <c r="QLD469" s="43"/>
      <c r="QLE469" s="43"/>
      <c r="QLF469" s="43"/>
      <c r="QLG469" s="43"/>
      <c r="QLH469" s="43"/>
      <c r="QLI469" s="43"/>
      <c r="QLJ469" s="43"/>
      <c r="QLK469" s="43"/>
      <c r="QLL469" s="43"/>
      <c r="QLM469" s="43"/>
      <c r="QLN469" s="43"/>
      <c r="QLO469" s="43"/>
      <c r="QLP469" s="43"/>
      <c r="QLQ469" s="43"/>
      <c r="QLR469" s="43"/>
      <c r="QLS469" s="43"/>
      <c r="QLT469" s="43"/>
      <c r="QLU469" s="43"/>
      <c r="QLV469" s="43"/>
      <c r="QLW469" s="43"/>
      <c r="QLX469" s="43"/>
      <c r="QLY469" s="43"/>
      <c r="QLZ469" s="43"/>
      <c r="QMA469" s="43"/>
      <c r="QMB469" s="43"/>
      <c r="QMC469" s="43"/>
      <c r="QMD469" s="43"/>
      <c r="QME469" s="43"/>
      <c r="QMF469" s="43"/>
      <c r="QMG469" s="43"/>
      <c r="QMH469" s="43"/>
      <c r="QMI469" s="43"/>
      <c r="QMJ469" s="43"/>
      <c r="QMK469" s="43"/>
      <c r="QML469" s="43"/>
      <c r="QMM469" s="43"/>
      <c r="QMN469" s="43"/>
      <c r="QMO469" s="43"/>
      <c r="QMP469" s="43"/>
      <c r="QMQ469" s="43"/>
      <c r="QMR469" s="43"/>
      <c r="QMS469" s="43"/>
      <c r="QMT469" s="43"/>
      <c r="QMU469" s="43"/>
      <c r="QMV469" s="43"/>
      <c r="QMW469" s="43"/>
      <c r="QMX469" s="43"/>
      <c r="QMY469" s="43"/>
      <c r="QMZ469" s="43"/>
      <c r="QNA469" s="43"/>
      <c r="QNB469" s="43"/>
      <c r="QNC469" s="43"/>
      <c r="QND469" s="43"/>
      <c r="QNE469" s="43"/>
      <c r="QNF469" s="43"/>
      <c r="QNG469" s="43"/>
      <c r="QNH469" s="43"/>
      <c r="QNI469" s="43"/>
      <c r="QNJ469" s="43"/>
      <c r="QNK469" s="43"/>
      <c r="QNL469" s="43"/>
      <c r="QNM469" s="43"/>
      <c r="QNN469" s="43"/>
      <c r="QNO469" s="43"/>
      <c r="QNP469" s="43"/>
      <c r="QNQ469" s="43"/>
      <c r="QNR469" s="43"/>
      <c r="QNS469" s="43"/>
      <c r="QNT469" s="43"/>
      <c r="QNU469" s="43"/>
      <c r="QNV469" s="43"/>
      <c r="QNW469" s="43"/>
      <c r="QNX469" s="43"/>
      <c r="QNY469" s="43"/>
      <c r="QNZ469" s="43"/>
      <c r="QOA469" s="43"/>
      <c r="QOB469" s="43"/>
      <c r="QOC469" s="43"/>
      <c r="QOD469" s="43"/>
      <c r="QOE469" s="43"/>
      <c r="QOF469" s="43"/>
      <c r="QOG469" s="43"/>
      <c r="QOH469" s="43"/>
      <c r="QOI469" s="43"/>
      <c r="QOJ469" s="43"/>
      <c r="QOK469" s="43"/>
      <c r="QOL469" s="43"/>
      <c r="QOM469" s="43"/>
      <c r="QON469" s="43"/>
      <c r="QOO469" s="43"/>
      <c r="QOP469" s="43"/>
      <c r="QOQ469" s="43"/>
      <c r="QOR469" s="43"/>
      <c r="QOS469" s="43"/>
      <c r="QOT469" s="43"/>
      <c r="QOU469" s="43"/>
      <c r="QOV469" s="43"/>
      <c r="QOW469" s="43"/>
      <c r="QOX469" s="43"/>
      <c r="QOY469" s="43"/>
      <c r="QOZ469" s="43"/>
      <c r="QPA469" s="43"/>
      <c r="QPB469" s="43"/>
      <c r="QPC469" s="43"/>
      <c r="QPD469" s="43"/>
      <c r="QPE469" s="43"/>
      <c r="QPF469" s="43"/>
      <c r="QPG469" s="43"/>
      <c r="QPH469" s="43"/>
      <c r="QPI469" s="43"/>
      <c r="QPJ469" s="43"/>
      <c r="QPK469" s="43"/>
      <c r="QPL469" s="43"/>
      <c r="QPM469" s="43"/>
      <c r="QPN469" s="43"/>
      <c r="QPO469" s="43"/>
      <c r="QPP469" s="43"/>
      <c r="QPQ469" s="43"/>
      <c r="QPR469" s="43"/>
      <c r="QPS469" s="43"/>
      <c r="QPT469" s="43"/>
      <c r="QPU469" s="43"/>
      <c r="QPV469" s="43"/>
      <c r="QPW469" s="43"/>
      <c r="QPX469" s="43"/>
      <c r="QPY469" s="43"/>
      <c r="QPZ469" s="43"/>
      <c r="QQA469" s="43"/>
      <c r="QQB469" s="43"/>
      <c r="QQC469" s="43"/>
      <c r="QQD469" s="43"/>
      <c r="QQE469" s="43"/>
      <c r="QQF469" s="43"/>
      <c r="QQG469" s="43"/>
      <c r="QQH469" s="43"/>
      <c r="QQI469" s="43"/>
      <c r="QQJ469" s="43"/>
      <c r="QQK469" s="43"/>
      <c r="QQL469" s="43"/>
      <c r="QQM469" s="43"/>
      <c r="QQN469" s="43"/>
      <c r="QQO469" s="43"/>
      <c r="QQP469" s="43"/>
      <c r="QQQ469" s="43"/>
      <c r="QQR469" s="43"/>
      <c r="QQS469" s="43"/>
      <c r="QQT469" s="43"/>
      <c r="QQU469" s="43"/>
      <c r="QQV469" s="43"/>
      <c r="QQW469" s="43"/>
      <c r="QQX469" s="43"/>
      <c r="QQY469" s="43"/>
      <c r="QQZ469" s="43"/>
      <c r="QRA469" s="43"/>
      <c r="QRB469" s="43"/>
      <c r="QRC469" s="43"/>
      <c r="QRD469" s="43"/>
      <c r="QRE469" s="43"/>
      <c r="QRF469" s="43"/>
      <c r="QRG469" s="43"/>
      <c r="QRH469" s="43"/>
      <c r="QRI469" s="43"/>
      <c r="QRJ469" s="43"/>
      <c r="QRK469" s="43"/>
      <c r="QRL469" s="43"/>
      <c r="QRM469" s="43"/>
      <c r="QRN469" s="43"/>
      <c r="QRO469" s="43"/>
      <c r="QRP469" s="43"/>
      <c r="QRQ469" s="43"/>
      <c r="QRR469" s="43"/>
      <c r="QRS469" s="43"/>
      <c r="QRT469" s="43"/>
      <c r="QRU469" s="43"/>
      <c r="QRV469" s="43"/>
      <c r="QRW469" s="43"/>
      <c r="QRX469" s="43"/>
      <c r="QRY469" s="43"/>
      <c r="QRZ469" s="43"/>
      <c r="QSA469" s="43"/>
      <c r="QSB469" s="43"/>
      <c r="QSC469" s="43"/>
      <c r="QSD469" s="43"/>
      <c r="QSE469" s="43"/>
      <c r="QSF469" s="43"/>
      <c r="QSG469" s="43"/>
      <c r="QSH469" s="43"/>
      <c r="QSI469" s="43"/>
      <c r="QSJ469" s="43"/>
      <c r="QSK469" s="43"/>
      <c r="QSL469" s="43"/>
      <c r="QSM469" s="43"/>
      <c r="QSN469" s="43"/>
      <c r="QSO469" s="43"/>
      <c r="QSP469" s="43"/>
      <c r="QSQ469" s="43"/>
      <c r="QSR469" s="43"/>
      <c r="QSS469" s="43"/>
      <c r="QST469" s="43"/>
      <c r="QSU469" s="43"/>
      <c r="QSV469" s="43"/>
      <c r="QSW469" s="43"/>
      <c r="QSX469" s="43"/>
      <c r="QSY469" s="43"/>
      <c r="QSZ469" s="43"/>
      <c r="QTA469" s="43"/>
      <c r="QTB469" s="43"/>
      <c r="QTC469" s="43"/>
      <c r="QTD469" s="43"/>
      <c r="QTE469" s="43"/>
      <c r="QTF469" s="43"/>
      <c r="QTG469" s="43"/>
      <c r="QTH469" s="43"/>
      <c r="QTI469" s="43"/>
      <c r="QTJ469" s="43"/>
      <c r="QTK469" s="43"/>
      <c r="QTL469" s="43"/>
      <c r="QTM469" s="43"/>
      <c r="QTN469" s="43"/>
      <c r="QTO469" s="43"/>
      <c r="QTP469" s="43"/>
      <c r="QTQ469" s="43"/>
      <c r="QTR469" s="43"/>
      <c r="QTS469" s="43"/>
      <c r="QTT469" s="43"/>
      <c r="QTU469" s="43"/>
      <c r="QTV469" s="43"/>
      <c r="QTW469" s="43"/>
      <c r="QTX469" s="43"/>
      <c r="QTY469" s="43"/>
      <c r="QTZ469" s="43"/>
      <c r="QUA469" s="43"/>
      <c r="QUB469" s="43"/>
      <c r="QUC469" s="43"/>
      <c r="QUD469" s="43"/>
      <c r="QUE469" s="43"/>
      <c r="QUF469" s="43"/>
      <c r="QUG469" s="43"/>
      <c r="QUH469" s="43"/>
      <c r="QUI469" s="43"/>
      <c r="QUJ469" s="43"/>
      <c r="QUK469" s="43"/>
      <c r="QUL469" s="43"/>
      <c r="QUM469" s="43"/>
      <c r="QUN469" s="43"/>
      <c r="QUO469" s="43"/>
      <c r="QUP469" s="43"/>
      <c r="QUQ469" s="43"/>
      <c r="QUR469" s="43"/>
      <c r="QUS469" s="43"/>
      <c r="QUT469" s="43"/>
      <c r="QUU469" s="43"/>
      <c r="QUV469" s="43"/>
      <c r="QUW469" s="43"/>
      <c r="QUX469" s="43"/>
      <c r="QUY469" s="43"/>
      <c r="QUZ469" s="43"/>
      <c r="QVA469" s="43"/>
      <c r="QVB469" s="43"/>
      <c r="QVC469" s="43"/>
      <c r="QVD469" s="43"/>
      <c r="QVE469" s="43"/>
      <c r="QVF469" s="43"/>
      <c r="QVG469" s="43"/>
      <c r="QVH469" s="43"/>
      <c r="QVI469" s="43"/>
      <c r="QVJ469" s="43"/>
      <c r="QVK469" s="43"/>
      <c r="QVL469" s="43"/>
      <c r="QVM469" s="43"/>
      <c r="QVN469" s="43"/>
      <c r="QVO469" s="43"/>
      <c r="QVP469" s="43"/>
      <c r="QVQ469" s="43"/>
      <c r="QVR469" s="43"/>
      <c r="QVS469" s="43"/>
      <c r="QVT469" s="43"/>
      <c r="QVU469" s="43"/>
      <c r="QVV469" s="43"/>
      <c r="QVW469" s="43"/>
      <c r="QVX469" s="43"/>
      <c r="QVY469" s="43"/>
      <c r="QVZ469" s="43"/>
      <c r="QWA469" s="43"/>
      <c r="QWB469" s="43"/>
      <c r="QWC469" s="43"/>
      <c r="QWD469" s="43"/>
      <c r="QWE469" s="43"/>
      <c r="QWF469" s="43"/>
      <c r="QWG469" s="43"/>
      <c r="QWH469" s="43"/>
      <c r="QWI469" s="43"/>
      <c r="QWJ469" s="43"/>
      <c r="QWK469" s="43"/>
      <c r="QWL469" s="43"/>
      <c r="QWM469" s="43"/>
      <c r="QWN469" s="43"/>
      <c r="QWO469" s="43"/>
      <c r="QWP469" s="43"/>
      <c r="QWQ469" s="43"/>
      <c r="QWR469" s="43"/>
      <c r="QWS469" s="43"/>
      <c r="QWT469" s="43"/>
      <c r="QWU469" s="43"/>
      <c r="QWV469" s="43"/>
      <c r="QWW469" s="43"/>
      <c r="QWX469" s="43"/>
      <c r="QWY469" s="43"/>
      <c r="QWZ469" s="43"/>
      <c r="QXA469" s="43"/>
      <c r="QXB469" s="43"/>
      <c r="QXC469" s="43"/>
      <c r="QXD469" s="43"/>
      <c r="QXE469" s="43"/>
      <c r="QXF469" s="43"/>
      <c r="QXG469" s="43"/>
      <c r="QXH469" s="43"/>
      <c r="QXI469" s="43"/>
      <c r="QXJ469" s="43"/>
      <c r="QXK469" s="43"/>
      <c r="QXL469" s="43"/>
      <c r="QXM469" s="43"/>
      <c r="QXN469" s="43"/>
      <c r="QXO469" s="43"/>
      <c r="QXP469" s="43"/>
      <c r="QXQ469" s="43"/>
      <c r="QXR469" s="43"/>
      <c r="QXS469" s="43"/>
      <c r="QXT469" s="43"/>
      <c r="QXU469" s="43"/>
      <c r="QXV469" s="43"/>
      <c r="QXW469" s="43"/>
      <c r="QXX469" s="43"/>
      <c r="QXY469" s="43"/>
      <c r="QXZ469" s="43"/>
      <c r="QYA469" s="43"/>
      <c r="QYB469" s="43"/>
      <c r="QYC469" s="43"/>
      <c r="QYD469" s="43"/>
      <c r="QYE469" s="43"/>
      <c r="QYF469" s="43"/>
      <c r="QYG469" s="43"/>
      <c r="QYH469" s="43"/>
      <c r="QYI469" s="43"/>
      <c r="QYJ469" s="43"/>
      <c r="QYK469" s="43"/>
      <c r="QYL469" s="43"/>
      <c r="QYM469" s="43"/>
      <c r="QYN469" s="43"/>
      <c r="QYO469" s="43"/>
      <c r="QYP469" s="43"/>
      <c r="QYQ469" s="43"/>
      <c r="QYR469" s="43"/>
      <c r="QYS469" s="43"/>
      <c r="QYT469" s="43"/>
      <c r="QYU469" s="43"/>
      <c r="QYV469" s="43"/>
      <c r="QYW469" s="43"/>
      <c r="QYX469" s="43"/>
      <c r="QYY469" s="43"/>
      <c r="QYZ469" s="43"/>
      <c r="QZA469" s="43"/>
      <c r="QZB469" s="43"/>
      <c r="QZC469" s="43"/>
      <c r="QZD469" s="43"/>
      <c r="QZE469" s="43"/>
      <c r="QZF469" s="43"/>
      <c r="QZG469" s="43"/>
      <c r="QZH469" s="43"/>
      <c r="QZI469" s="43"/>
      <c r="QZJ469" s="43"/>
      <c r="QZK469" s="43"/>
      <c r="QZL469" s="43"/>
      <c r="QZM469" s="43"/>
      <c r="QZN469" s="43"/>
      <c r="QZO469" s="43"/>
      <c r="QZP469" s="43"/>
      <c r="QZQ469" s="43"/>
      <c r="QZR469" s="43"/>
      <c r="QZS469" s="43"/>
      <c r="QZT469" s="43"/>
      <c r="QZU469" s="43"/>
      <c r="QZV469" s="43"/>
      <c r="QZW469" s="43"/>
      <c r="QZX469" s="43"/>
      <c r="QZY469" s="43"/>
      <c r="QZZ469" s="43"/>
      <c r="RAA469" s="43"/>
      <c r="RAB469" s="43"/>
      <c r="RAC469" s="43"/>
      <c r="RAD469" s="43"/>
      <c r="RAE469" s="43"/>
      <c r="RAF469" s="43"/>
      <c r="RAG469" s="43"/>
      <c r="RAH469" s="43"/>
      <c r="RAI469" s="43"/>
      <c r="RAJ469" s="43"/>
      <c r="RAK469" s="43"/>
      <c r="RAL469" s="43"/>
      <c r="RAM469" s="43"/>
      <c r="RAN469" s="43"/>
      <c r="RAO469" s="43"/>
      <c r="RAP469" s="43"/>
      <c r="RAQ469" s="43"/>
      <c r="RAR469" s="43"/>
      <c r="RAS469" s="43"/>
      <c r="RAT469" s="43"/>
      <c r="RAU469" s="43"/>
      <c r="RAV469" s="43"/>
      <c r="RAW469" s="43"/>
      <c r="RAX469" s="43"/>
      <c r="RAY469" s="43"/>
      <c r="RAZ469" s="43"/>
      <c r="RBA469" s="43"/>
      <c r="RBB469" s="43"/>
      <c r="RBC469" s="43"/>
      <c r="RBD469" s="43"/>
      <c r="RBE469" s="43"/>
      <c r="RBF469" s="43"/>
      <c r="RBG469" s="43"/>
      <c r="RBH469" s="43"/>
      <c r="RBI469" s="43"/>
      <c r="RBJ469" s="43"/>
      <c r="RBK469" s="43"/>
      <c r="RBL469" s="43"/>
      <c r="RBM469" s="43"/>
      <c r="RBN469" s="43"/>
      <c r="RBO469" s="43"/>
      <c r="RBP469" s="43"/>
      <c r="RBQ469" s="43"/>
      <c r="RBR469" s="43"/>
      <c r="RBS469" s="43"/>
      <c r="RBT469" s="43"/>
      <c r="RBU469" s="43"/>
      <c r="RBV469" s="43"/>
      <c r="RBW469" s="43"/>
      <c r="RBX469" s="43"/>
      <c r="RBY469" s="43"/>
      <c r="RBZ469" s="43"/>
      <c r="RCA469" s="43"/>
      <c r="RCB469" s="43"/>
      <c r="RCC469" s="43"/>
      <c r="RCD469" s="43"/>
      <c r="RCE469" s="43"/>
      <c r="RCF469" s="43"/>
      <c r="RCG469" s="43"/>
      <c r="RCH469" s="43"/>
      <c r="RCI469" s="43"/>
      <c r="RCJ469" s="43"/>
      <c r="RCK469" s="43"/>
      <c r="RCL469" s="43"/>
      <c r="RCM469" s="43"/>
      <c r="RCN469" s="43"/>
      <c r="RCO469" s="43"/>
      <c r="RCP469" s="43"/>
      <c r="RCQ469" s="43"/>
      <c r="RCR469" s="43"/>
      <c r="RCS469" s="43"/>
      <c r="RCT469" s="43"/>
      <c r="RCU469" s="43"/>
      <c r="RCV469" s="43"/>
      <c r="RCW469" s="43"/>
      <c r="RCX469" s="43"/>
      <c r="RCY469" s="43"/>
      <c r="RCZ469" s="43"/>
      <c r="RDA469" s="43"/>
      <c r="RDB469" s="43"/>
      <c r="RDC469" s="43"/>
      <c r="RDD469" s="43"/>
      <c r="RDE469" s="43"/>
      <c r="RDF469" s="43"/>
      <c r="RDG469" s="43"/>
      <c r="RDH469" s="43"/>
      <c r="RDI469" s="43"/>
      <c r="RDJ469" s="43"/>
      <c r="RDK469" s="43"/>
      <c r="RDL469" s="43"/>
      <c r="RDM469" s="43"/>
      <c r="RDN469" s="43"/>
      <c r="RDO469" s="43"/>
      <c r="RDP469" s="43"/>
      <c r="RDQ469" s="43"/>
      <c r="RDR469" s="43"/>
      <c r="RDS469" s="43"/>
      <c r="RDT469" s="43"/>
      <c r="RDU469" s="43"/>
      <c r="RDV469" s="43"/>
      <c r="RDW469" s="43"/>
      <c r="RDX469" s="43"/>
      <c r="RDY469" s="43"/>
      <c r="RDZ469" s="43"/>
      <c r="REA469" s="43"/>
      <c r="REB469" s="43"/>
      <c r="REC469" s="43"/>
      <c r="RED469" s="43"/>
      <c r="REE469" s="43"/>
      <c r="REF469" s="43"/>
      <c r="REG469" s="43"/>
      <c r="REH469" s="43"/>
      <c r="REI469" s="43"/>
      <c r="REJ469" s="43"/>
      <c r="REK469" s="43"/>
      <c r="REL469" s="43"/>
      <c r="REM469" s="43"/>
      <c r="REN469" s="43"/>
      <c r="REO469" s="43"/>
      <c r="REP469" s="43"/>
      <c r="REQ469" s="43"/>
      <c r="RER469" s="43"/>
      <c r="RES469" s="43"/>
      <c r="RET469" s="43"/>
      <c r="REU469" s="43"/>
      <c r="REV469" s="43"/>
      <c r="REW469" s="43"/>
      <c r="REX469" s="43"/>
      <c r="REY469" s="43"/>
      <c r="REZ469" s="43"/>
      <c r="RFA469" s="43"/>
      <c r="RFB469" s="43"/>
      <c r="RFC469" s="43"/>
      <c r="RFD469" s="43"/>
      <c r="RFE469" s="43"/>
      <c r="RFF469" s="43"/>
      <c r="RFG469" s="43"/>
      <c r="RFH469" s="43"/>
      <c r="RFI469" s="43"/>
      <c r="RFJ469" s="43"/>
      <c r="RFK469" s="43"/>
      <c r="RFL469" s="43"/>
      <c r="RFM469" s="43"/>
      <c r="RFN469" s="43"/>
      <c r="RFO469" s="43"/>
      <c r="RFP469" s="43"/>
      <c r="RFQ469" s="43"/>
      <c r="RFR469" s="43"/>
      <c r="RFS469" s="43"/>
      <c r="RFT469" s="43"/>
      <c r="RFU469" s="43"/>
      <c r="RFV469" s="43"/>
      <c r="RFW469" s="43"/>
      <c r="RFX469" s="43"/>
      <c r="RFY469" s="43"/>
      <c r="RFZ469" s="43"/>
      <c r="RGA469" s="43"/>
      <c r="RGB469" s="43"/>
      <c r="RGC469" s="43"/>
      <c r="RGD469" s="43"/>
      <c r="RGE469" s="43"/>
      <c r="RGF469" s="43"/>
      <c r="RGG469" s="43"/>
      <c r="RGH469" s="43"/>
      <c r="RGI469" s="43"/>
      <c r="RGJ469" s="43"/>
      <c r="RGK469" s="43"/>
      <c r="RGL469" s="43"/>
      <c r="RGM469" s="43"/>
      <c r="RGN469" s="43"/>
      <c r="RGO469" s="43"/>
      <c r="RGP469" s="43"/>
      <c r="RGQ469" s="43"/>
      <c r="RGR469" s="43"/>
      <c r="RGS469" s="43"/>
      <c r="RGT469" s="43"/>
      <c r="RGU469" s="43"/>
      <c r="RGV469" s="43"/>
      <c r="RGW469" s="43"/>
      <c r="RGX469" s="43"/>
      <c r="RGY469" s="43"/>
      <c r="RGZ469" s="43"/>
      <c r="RHA469" s="43"/>
      <c r="RHB469" s="43"/>
      <c r="RHC469" s="43"/>
      <c r="RHD469" s="43"/>
      <c r="RHE469" s="43"/>
      <c r="RHF469" s="43"/>
      <c r="RHG469" s="43"/>
      <c r="RHH469" s="43"/>
      <c r="RHI469" s="43"/>
      <c r="RHJ469" s="43"/>
      <c r="RHK469" s="43"/>
      <c r="RHL469" s="43"/>
      <c r="RHM469" s="43"/>
      <c r="RHN469" s="43"/>
      <c r="RHO469" s="43"/>
      <c r="RHP469" s="43"/>
      <c r="RHQ469" s="43"/>
      <c r="RHR469" s="43"/>
      <c r="RHS469" s="43"/>
      <c r="RHT469" s="43"/>
      <c r="RHU469" s="43"/>
      <c r="RHV469" s="43"/>
      <c r="RHW469" s="43"/>
      <c r="RHX469" s="43"/>
      <c r="RHY469" s="43"/>
      <c r="RHZ469" s="43"/>
      <c r="RIA469" s="43"/>
      <c r="RIB469" s="43"/>
      <c r="RIC469" s="43"/>
      <c r="RID469" s="43"/>
      <c r="RIE469" s="43"/>
      <c r="RIF469" s="43"/>
      <c r="RIG469" s="43"/>
      <c r="RIH469" s="43"/>
      <c r="RII469" s="43"/>
      <c r="RIJ469" s="43"/>
      <c r="RIK469" s="43"/>
      <c r="RIL469" s="43"/>
      <c r="RIM469" s="43"/>
      <c r="RIN469" s="43"/>
      <c r="RIO469" s="43"/>
      <c r="RIP469" s="43"/>
      <c r="RIQ469" s="43"/>
      <c r="RIR469" s="43"/>
      <c r="RIS469" s="43"/>
      <c r="RIT469" s="43"/>
      <c r="RIU469" s="43"/>
      <c r="RIV469" s="43"/>
      <c r="RIW469" s="43"/>
      <c r="RIX469" s="43"/>
      <c r="RIY469" s="43"/>
      <c r="RIZ469" s="43"/>
      <c r="RJA469" s="43"/>
      <c r="RJB469" s="43"/>
      <c r="RJC469" s="43"/>
      <c r="RJD469" s="43"/>
      <c r="RJE469" s="43"/>
      <c r="RJF469" s="43"/>
      <c r="RJG469" s="43"/>
      <c r="RJH469" s="43"/>
      <c r="RJI469" s="43"/>
      <c r="RJJ469" s="43"/>
      <c r="RJK469" s="43"/>
      <c r="RJL469" s="43"/>
      <c r="RJM469" s="43"/>
      <c r="RJN469" s="43"/>
      <c r="RJO469" s="43"/>
      <c r="RJP469" s="43"/>
      <c r="RJQ469" s="43"/>
      <c r="RJR469" s="43"/>
      <c r="RJS469" s="43"/>
      <c r="RJT469" s="43"/>
      <c r="RJU469" s="43"/>
      <c r="RJV469" s="43"/>
      <c r="RJW469" s="43"/>
      <c r="RJX469" s="43"/>
      <c r="RJY469" s="43"/>
      <c r="RJZ469" s="43"/>
      <c r="RKA469" s="43"/>
      <c r="RKB469" s="43"/>
      <c r="RKC469" s="43"/>
      <c r="RKD469" s="43"/>
      <c r="RKE469" s="43"/>
      <c r="RKF469" s="43"/>
      <c r="RKG469" s="43"/>
      <c r="RKH469" s="43"/>
      <c r="RKI469" s="43"/>
      <c r="RKJ469" s="43"/>
      <c r="RKK469" s="43"/>
      <c r="RKL469" s="43"/>
      <c r="RKM469" s="43"/>
      <c r="RKN469" s="43"/>
      <c r="RKO469" s="43"/>
      <c r="RKP469" s="43"/>
      <c r="RKQ469" s="43"/>
      <c r="RKR469" s="43"/>
      <c r="RKS469" s="43"/>
      <c r="RKT469" s="43"/>
      <c r="RKU469" s="43"/>
      <c r="RKV469" s="43"/>
      <c r="RKW469" s="43"/>
      <c r="RKX469" s="43"/>
      <c r="RKY469" s="43"/>
      <c r="RKZ469" s="43"/>
      <c r="RLA469" s="43"/>
      <c r="RLB469" s="43"/>
      <c r="RLC469" s="43"/>
      <c r="RLD469" s="43"/>
      <c r="RLE469" s="43"/>
      <c r="RLF469" s="43"/>
      <c r="RLG469" s="43"/>
      <c r="RLH469" s="43"/>
      <c r="RLI469" s="43"/>
      <c r="RLJ469" s="43"/>
      <c r="RLK469" s="43"/>
      <c r="RLL469" s="43"/>
      <c r="RLM469" s="43"/>
      <c r="RLN469" s="43"/>
      <c r="RLO469" s="43"/>
      <c r="RLP469" s="43"/>
      <c r="RLQ469" s="43"/>
      <c r="RLR469" s="43"/>
      <c r="RLS469" s="43"/>
      <c r="RLT469" s="43"/>
      <c r="RLU469" s="43"/>
      <c r="RLV469" s="43"/>
      <c r="RLW469" s="43"/>
      <c r="RLX469" s="43"/>
      <c r="RLY469" s="43"/>
      <c r="RLZ469" s="43"/>
      <c r="RMA469" s="43"/>
      <c r="RMB469" s="43"/>
      <c r="RMC469" s="43"/>
      <c r="RMD469" s="43"/>
      <c r="RME469" s="43"/>
      <c r="RMF469" s="43"/>
      <c r="RMG469" s="43"/>
      <c r="RMH469" s="43"/>
      <c r="RMI469" s="43"/>
      <c r="RMJ469" s="43"/>
      <c r="RMK469" s="43"/>
      <c r="RML469" s="43"/>
      <c r="RMM469" s="43"/>
      <c r="RMN469" s="43"/>
      <c r="RMO469" s="43"/>
      <c r="RMP469" s="43"/>
      <c r="RMQ469" s="43"/>
      <c r="RMR469" s="43"/>
      <c r="RMS469" s="43"/>
      <c r="RMT469" s="43"/>
      <c r="RMU469" s="43"/>
      <c r="RMV469" s="43"/>
      <c r="RMW469" s="43"/>
      <c r="RMX469" s="43"/>
      <c r="RMY469" s="43"/>
      <c r="RMZ469" s="43"/>
      <c r="RNA469" s="43"/>
      <c r="RNB469" s="43"/>
      <c r="RNC469" s="43"/>
      <c r="RND469" s="43"/>
      <c r="RNE469" s="43"/>
      <c r="RNF469" s="43"/>
      <c r="RNG469" s="43"/>
      <c r="RNH469" s="43"/>
      <c r="RNI469" s="43"/>
      <c r="RNJ469" s="43"/>
      <c r="RNK469" s="43"/>
      <c r="RNL469" s="43"/>
      <c r="RNM469" s="43"/>
      <c r="RNN469" s="43"/>
      <c r="RNO469" s="43"/>
      <c r="RNP469" s="43"/>
      <c r="RNQ469" s="43"/>
      <c r="RNR469" s="43"/>
      <c r="RNS469" s="43"/>
      <c r="RNT469" s="43"/>
      <c r="RNU469" s="43"/>
      <c r="RNV469" s="43"/>
      <c r="RNW469" s="43"/>
      <c r="RNX469" s="43"/>
      <c r="RNY469" s="43"/>
      <c r="RNZ469" s="43"/>
      <c r="ROA469" s="43"/>
      <c r="ROB469" s="43"/>
      <c r="ROC469" s="43"/>
      <c r="ROD469" s="43"/>
      <c r="ROE469" s="43"/>
      <c r="ROF469" s="43"/>
      <c r="ROG469" s="43"/>
      <c r="ROH469" s="43"/>
      <c r="ROI469" s="43"/>
      <c r="ROJ469" s="43"/>
      <c r="ROK469" s="43"/>
      <c r="ROL469" s="43"/>
      <c r="ROM469" s="43"/>
      <c r="RON469" s="43"/>
      <c r="ROO469" s="43"/>
      <c r="ROP469" s="43"/>
      <c r="ROQ469" s="43"/>
      <c r="ROR469" s="43"/>
      <c r="ROS469" s="43"/>
      <c r="ROT469" s="43"/>
      <c r="ROU469" s="43"/>
      <c r="ROV469" s="43"/>
      <c r="ROW469" s="43"/>
      <c r="ROX469" s="43"/>
      <c r="ROY469" s="43"/>
      <c r="ROZ469" s="43"/>
      <c r="RPA469" s="43"/>
      <c r="RPB469" s="43"/>
      <c r="RPC469" s="43"/>
      <c r="RPD469" s="43"/>
      <c r="RPE469" s="43"/>
      <c r="RPF469" s="43"/>
      <c r="RPG469" s="43"/>
      <c r="RPH469" s="43"/>
      <c r="RPI469" s="43"/>
      <c r="RPJ469" s="43"/>
      <c r="RPK469" s="43"/>
      <c r="RPL469" s="43"/>
      <c r="RPM469" s="43"/>
      <c r="RPN469" s="43"/>
      <c r="RPO469" s="43"/>
      <c r="RPP469" s="43"/>
      <c r="RPQ469" s="43"/>
      <c r="RPR469" s="43"/>
      <c r="RPS469" s="43"/>
      <c r="RPT469" s="43"/>
      <c r="RPU469" s="43"/>
      <c r="RPV469" s="43"/>
      <c r="RPW469" s="43"/>
      <c r="RPX469" s="43"/>
      <c r="RPY469" s="43"/>
      <c r="RPZ469" s="43"/>
      <c r="RQA469" s="43"/>
      <c r="RQB469" s="43"/>
      <c r="RQC469" s="43"/>
      <c r="RQD469" s="43"/>
      <c r="RQE469" s="43"/>
      <c r="RQF469" s="43"/>
      <c r="RQG469" s="43"/>
      <c r="RQH469" s="43"/>
      <c r="RQI469" s="43"/>
      <c r="RQJ469" s="43"/>
      <c r="RQK469" s="43"/>
      <c r="RQL469" s="43"/>
      <c r="RQM469" s="43"/>
      <c r="RQN469" s="43"/>
      <c r="RQO469" s="43"/>
      <c r="RQP469" s="43"/>
      <c r="RQQ469" s="43"/>
      <c r="RQR469" s="43"/>
      <c r="RQS469" s="43"/>
      <c r="RQT469" s="43"/>
      <c r="RQU469" s="43"/>
      <c r="RQV469" s="43"/>
      <c r="RQW469" s="43"/>
      <c r="RQX469" s="43"/>
      <c r="RQY469" s="43"/>
      <c r="RQZ469" s="43"/>
      <c r="RRA469" s="43"/>
      <c r="RRB469" s="43"/>
      <c r="RRC469" s="43"/>
      <c r="RRD469" s="43"/>
      <c r="RRE469" s="43"/>
      <c r="RRF469" s="43"/>
      <c r="RRG469" s="43"/>
      <c r="RRH469" s="43"/>
      <c r="RRI469" s="43"/>
      <c r="RRJ469" s="43"/>
      <c r="RRK469" s="43"/>
      <c r="RRL469" s="43"/>
      <c r="RRM469" s="43"/>
      <c r="RRN469" s="43"/>
      <c r="RRO469" s="43"/>
      <c r="RRP469" s="43"/>
      <c r="RRQ469" s="43"/>
      <c r="RRR469" s="43"/>
      <c r="RRS469" s="43"/>
      <c r="RRT469" s="43"/>
      <c r="RRU469" s="43"/>
      <c r="RRV469" s="43"/>
      <c r="RRW469" s="43"/>
      <c r="RRX469" s="43"/>
      <c r="RRY469" s="43"/>
      <c r="RRZ469" s="43"/>
      <c r="RSA469" s="43"/>
      <c r="RSB469" s="43"/>
      <c r="RSC469" s="43"/>
      <c r="RSD469" s="43"/>
      <c r="RSE469" s="43"/>
      <c r="RSF469" s="43"/>
      <c r="RSG469" s="43"/>
      <c r="RSH469" s="43"/>
      <c r="RSI469" s="43"/>
      <c r="RSJ469" s="43"/>
      <c r="RSK469" s="43"/>
      <c r="RSL469" s="43"/>
      <c r="RSM469" s="43"/>
      <c r="RSN469" s="43"/>
      <c r="RSO469" s="43"/>
      <c r="RSP469" s="43"/>
      <c r="RSQ469" s="43"/>
      <c r="RSR469" s="43"/>
      <c r="RSS469" s="43"/>
      <c r="RST469" s="43"/>
      <c r="RSU469" s="43"/>
      <c r="RSV469" s="43"/>
      <c r="RSW469" s="43"/>
      <c r="RSX469" s="43"/>
      <c r="RSY469" s="43"/>
      <c r="RSZ469" s="43"/>
      <c r="RTA469" s="43"/>
      <c r="RTB469" s="43"/>
      <c r="RTC469" s="43"/>
      <c r="RTD469" s="43"/>
      <c r="RTE469" s="43"/>
      <c r="RTF469" s="43"/>
      <c r="RTG469" s="43"/>
      <c r="RTH469" s="43"/>
      <c r="RTI469" s="43"/>
      <c r="RTJ469" s="43"/>
      <c r="RTK469" s="43"/>
      <c r="RTL469" s="43"/>
      <c r="RTM469" s="43"/>
      <c r="RTN469" s="43"/>
      <c r="RTO469" s="43"/>
      <c r="RTP469" s="43"/>
      <c r="RTQ469" s="43"/>
      <c r="RTR469" s="43"/>
      <c r="RTS469" s="43"/>
      <c r="RTT469" s="43"/>
      <c r="RTU469" s="43"/>
      <c r="RTV469" s="43"/>
      <c r="RTW469" s="43"/>
      <c r="RTX469" s="43"/>
      <c r="RTY469" s="43"/>
      <c r="RTZ469" s="43"/>
      <c r="RUA469" s="43"/>
      <c r="RUB469" s="43"/>
      <c r="RUC469" s="43"/>
      <c r="RUD469" s="43"/>
      <c r="RUE469" s="43"/>
      <c r="RUF469" s="43"/>
      <c r="RUG469" s="43"/>
      <c r="RUH469" s="43"/>
      <c r="RUI469" s="43"/>
      <c r="RUJ469" s="43"/>
      <c r="RUK469" s="43"/>
      <c r="RUL469" s="43"/>
      <c r="RUM469" s="43"/>
      <c r="RUN469" s="43"/>
      <c r="RUO469" s="43"/>
      <c r="RUP469" s="43"/>
      <c r="RUQ469" s="43"/>
      <c r="RUR469" s="43"/>
      <c r="RUS469" s="43"/>
      <c r="RUT469" s="43"/>
      <c r="RUU469" s="43"/>
      <c r="RUV469" s="43"/>
      <c r="RUW469" s="43"/>
      <c r="RUX469" s="43"/>
      <c r="RUY469" s="43"/>
      <c r="RUZ469" s="43"/>
      <c r="RVA469" s="43"/>
      <c r="RVB469" s="43"/>
      <c r="RVC469" s="43"/>
      <c r="RVD469" s="43"/>
      <c r="RVE469" s="43"/>
      <c r="RVF469" s="43"/>
      <c r="RVG469" s="43"/>
      <c r="RVH469" s="43"/>
      <c r="RVI469" s="43"/>
      <c r="RVJ469" s="43"/>
      <c r="RVK469" s="43"/>
      <c r="RVL469" s="43"/>
      <c r="RVM469" s="43"/>
      <c r="RVN469" s="43"/>
      <c r="RVO469" s="43"/>
      <c r="RVP469" s="43"/>
      <c r="RVQ469" s="43"/>
      <c r="RVR469" s="43"/>
      <c r="RVS469" s="43"/>
      <c r="RVT469" s="43"/>
      <c r="RVU469" s="43"/>
      <c r="RVV469" s="43"/>
      <c r="RVW469" s="43"/>
      <c r="RVX469" s="43"/>
      <c r="RVY469" s="43"/>
      <c r="RVZ469" s="43"/>
      <c r="RWA469" s="43"/>
      <c r="RWB469" s="43"/>
      <c r="RWC469" s="43"/>
      <c r="RWD469" s="43"/>
      <c r="RWE469" s="43"/>
      <c r="RWF469" s="43"/>
      <c r="RWG469" s="43"/>
      <c r="RWH469" s="43"/>
      <c r="RWI469" s="43"/>
      <c r="RWJ469" s="43"/>
      <c r="RWK469" s="43"/>
      <c r="RWL469" s="43"/>
      <c r="RWM469" s="43"/>
      <c r="RWN469" s="43"/>
      <c r="RWO469" s="43"/>
      <c r="RWP469" s="43"/>
      <c r="RWQ469" s="43"/>
      <c r="RWR469" s="43"/>
      <c r="RWS469" s="43"/>
      <c r="RWT469" s="43"/>
      <c r="RWU469" s="43"/>
      <c r="RWV469" s="43"/>
      <c r="RWW469" s="43"/>
      <c r="RWX469" s="43"/>
      <c r="RWY469" s="43"/>
      <c r="RWZ469" s="43"/>
      <c r="RXA469" s="43"/>
      <c r="RXB469" s="43"/>
      <c r="RXC469" s="43"/>
      <c r="RXD469" s="43"/>
      <c r="RXE469" s="43"/>
      <c r="RXF469" s="43"/>
      <c r="RXG469" s="43"/>
      <c r="RXH469" s="43"/>
      <c r="RXI469" s="43"/>
      <c r="RXJ469" s="43"/>
      <c r="RXK469" s="43"/>
      <c r="RXL469" s="43"/>
      <c r="RXM469" s="43"/>
      <c r="RXN469" s="43"/>
      <c r="RXO469" s="43"/>
      <c r="RXP469" s="43"/>
      <c r="RXQ469" s="43"/>
      <c r="RXR469" s="43"/>
      <c r="RXS469" s="43"/>
      <c r="RXT469" s="43"/>
      <c r="RXU469" s="43"/>
      <c r="RXV469" s="43"/>
      <c r="RXW469" s="43"/>
      <c r="RXX469" s="43"/>
      <c r="RXY469" s="43"/>
      <c r="RXZ469" s="43"/>
      <c r="RYA469" s="43"/>
      <c r="RYB469" s="43"/>
      <c r="RYC469" s="43"/>
      <c r="RYD469" s="43"/>
      <c r="RYE469" s="43"/>
      <c r="RYF469" s="43"/>
      <c r="RYG469" s="43"/>
      <c r="RYH469" s="43"/>
      <c r="RYI469" s="43"/>
      <c r="RYJ469" s="43"/>
      <c r="RYK469" s="43"/>
      <c r="RYL469" s="43"/>
      <c r="RYM469" s="43"/>
      <c r="RYN469" s="43"/>
      <c r="RYO469" s="43"/>
      <c r="RYP469" s="43"/>
      <c r="RYQ469" s="43"/>
      <c r="RYR469" s="43"/>
      <c r="RYS469" s="43"/>
      <c r="RYT469" s="43"/>
      <c r="RYU469" s="43"/>
      <c r="RYV469" s="43"/>
      <c r="RYW469" s="43"/>
      <c r="RYX469" s="43"/>
      <c r="RYY469" s="43"/>
      <c r="RYZ469" s="43"/>
      <c r="RZA469" s="43"/>
      <c r="RZB469" s="43"/>
      <c r="RZC469" s="43"/>
      <c r="RZD469" s="43"/>
      <c r="RZE469" s="43"/>
      <c r="RZF469" s="43"/>
      <c r="RZG469" s="43"/>
      <c r="RZH469" s="43"/>
      <c r="RZI469" s="43"/>
      <c r="RZJ469" s="43"/>
      <c r="RZK469" s="43"/>
      <c r="RZL469" s="43"/>
      <c r="RZM469" s="43"/>
      <c r="RZN469" s="43"/>
      <c r="RZO469" s="43"/>
      <c r="RZP469" s="43"/>
      <c r="RZQ469" s="43"/>
      <c r="RZR469" s="43"/>
      <c r="RZS469" s="43"/>
      <c r="RZT469" s="43"/>
      <c r="RZU469" s="43"/>
      <c r="RZV469" s="43"/>
      <c r="RZW469" s="43"/>
      <c r="RZX469" s="43"/>
      <c r="RZY469" s="43"/>
      <c r="RZZ469" s="43"/>
      <c r="SAA469" s="43"/>
      <c r="SAB469" s="43"/>
      <c r="SAC469" s="43"/>
      <c r="SAD469" s="43"/>
      <c r="SAE469" s="43"/>
      <c r="SAF469" s="43"/>
      <c r="SAG469" s="43"/>
      <c r="SAH469" s="43"/>
      <c r="SAI469" s="43"/>
      <c r="SAJ469" s="43"/>
      <c r="SAK469" s="43"/>
      <c r="SAL469" s="43"/>
      <c r="SAM469" s="43"/>
      <c r="SAN469" s="43"/>
      <c r="SAO469" s="43"/>
      <c r="SAP469" s="43"/>
      <c r="SAQ469" s="43"/>
      <c r="SAR469" s="43"/>
      <c r="SAS469" s="43"/>
      <c r="SAT469" s="43"/>
      <c r="SAU469" s="43"/>
      <c r="SAV469" s="43"/>
      <c r="SAW469" s="43"/>
      <c r="SAX469" s="43"/>
      <c r="SAY469" s="43"/>
      <c r="SAZ469" s="43"/>
      <c r="SBA469" s="43"/>
      <c r="SBB469" s="43"/>
      <c r="SBC469" s="43"/>
      <c r="SBD469" s="43"/>
      <c r="SBE469" s="43"/>
      <c r="SBF469" s="43"/>
      <c r="SBG469" s="43"/>
      <c r="SBH469" s="43"/>
      <c r="SBI469" s="43"/>
      <c r="SBJ469" s="43"/>
      <c r="SBK469" s="43"/>
      <c r="SBL469" s="43"/>
      <c r="SBM469" s="43"/>
      <c r="SBN469" s="43"/>
      <c r="SBO469" s="43"/>
      <c r="SBP469" s="43"/>
      <c r="SBQ469" s="43"/>
      <c r="SBR469" s="43"/>
      <c r="SBS469" s="43"/>
      <c r="SBT469" s="43"/>
      <c r="SBU469" s="43"/>
      <c r="SBV469" s="43"/>
      <c r="SBW469" s="43"/>
      <c r="SBX469" s="43"/>
      <c r="SBY469" s="43"/>
      <c r="SBZ469" s="43"/>
      <c r="SCA469" s="43"/>
      <c r="SCB469" s="43"/>
      <c r="SCC469" s="43"/>
      <c r="SCD469" s="43"/>
      <c r="SCE469" s="43"/>
      <c r="SCF469" s="43"/>
      <c r="SCG469" s="43"/>
      <c r="SCH469" s="43"/>
      <c r="SCI469" s="43"/>
      <c r="SCJ469" s="43"/>
      <c r="SCK469" s="43"/>
      <c r="SCL469" s="43"/>
      <c r="SCM469" s="43"/>
      <c r="SCN469" s="43"/>
      <c r="SCO469" s="43"/>
      <c r="SCP469" s="43"/>
      <c r="SCQ469" s="43"/>
      <c r="SCR469" s="43"/>
      <c r="SCS469" s="43"/>
      <c r="SCT469" s="43"/>
      <c r="SCU469" s="43"/>
      <c r="SCV469" s="43"/>
      <c r="SCW469" s="43"/>
      <c r="SCX469" s="43"/>
      <c r="SCY469" s="43"/>
      <c r="SCZ469" s="43"/>
      <c r="SDA469" s="43"/>
      <c r="SDB469" s="43"/>
      <c r="SDC469" s="43"/>
      <c r="SDD469" s="43"/>
      <c r="SDE469" s="43"/>
      <c r="SDF469" s="43"/>
      <c r="SDG469" s="43"/>
      <c r="SDH469" s="43"/>
      <c r="SDI469" s="43"/>
      <c r="SDJ469" s="43"/>
      <c r="SDK469" s="43"/>
      <c r="SDL469" s="43"/>
      <c r="SDM469" s="43"/>
      <c r="SDN469" s="43"/>
      <c r="SDO469" s="43"/>
      <c r="SDP469" s="43"/>
      <c r="SDQ469" s="43"/>
      <c r="SDR469" s="43"/>
      <c r="SDS469" s="43"/>
      <c r="SDT469" s="43"/>
      <c r="SDU469" s="43"/>
      <c r="SDV469" s="43"/>
      <c r="SDW469" s="43"/>
      <c r="SDX469" s="43"/>
      <c r="SDY469" s="43"/>
      <c r="SDZ469" s="43"/>
      <c r="SEA469" s="43"/>
      <c r="SEB469" s="43"/>
      <c r="SEC469" s="43"/>
      <c r="SED469" s="43"/>
      <c r="SEE469" s="43"/>
      <c r="SEF469" s="43"/>
      <c r="SEG469" s="43"/>
      <c r="SEH469" s="43"/>
      <c r="SEI469" s="43"/>
      <c r="SEJ469" s="43"/>
      <c r="SEK469" s="43"/>
      <c r="SEL469" s="43"/>
      <c r="SEM469" s="43"/>
      <c r="SEN469" s="43"/>
      <c r="SEO469" s="43"/>
      <c r="SEP469" s="43"/>
      <c r="SEQ469" s="43"/>
      <c r="SER469" s="43"/>
      <c r="SES469" s="43"/>
      <c r="SET469" s="43"/>
      <c r="SEU469" s="43"/>
      <c r="SEV469" s="43"/>
      <c r="SEW469" s="43"/>
      <c r="SEX469" s="43"/>
      <c r="SEY469" s="43"/>
      <c r="SEZ469" s="43"/>
      <c r="SFA469" s="43"/>
      <c r="SFB469" s="43"/>
      <c r="SFC469" s="43"/>
      <c r="SFD469" s="43"/>
      <c r="SFE469" s="43"/>
      <c r="SFF469" s="43"/>
      <c r="SFG469" s="43"/>
      <c r="SFH469" s="43"/>
      <c r="SFI469" s="43"/>
      <c r="SFJ469" s="43"/>
      <c r="SFK469" s="43"/>
      <c r="SFL469" s="43"/>
      <c r="SFM469" s="43"/>
      <c r="SFN469" s="43"/>
      <c r="SFO469" s="43"/>
      <c r="SFP469" s="43"/>
      <c r="SFQ469" s="43"/>
      <c r="SFR469" s="43"/>
      <c r="SFS469" s="43"/>
      <c r="SFT469" s="43"/>
      <c r="SFU469" s="43"/>
      <c r="SFV469" s="43"/>
      <c r="SFW469" s="43"/>
      <c r="SFX469" s="43"/>
      <c r="SFY469" s="43"/>
      <c r="SFZ469" s="43"/>
      <c r="SGA469" s="43"/>
      <c r="SGB469" s="43"/>
      <c r="SGC469" s="43"/>
      <c r="SGD469" s="43"/>
      <c r="SGE469" s="43"/>
      <c r="SGF469" s="43"/>
      <c r="SGG469" s="43"/>
      <c r="SGH469" s="43"/>
      <c r="SGI469" s="43"/>
      <c r="SGJ469" s="43"/>
      <c r="SGK469" s="43"/>
      <c r="SGL469" s="43"/>
      <c r="SGM469" s="43"/>
      <c r="SGN469" s="43"/>
      <c r="SGO469" s="43"/>
      <c r="SGP469" s="43"/>
      <c r="SGQ469" s="43"/>
      <c r="SGR469" s="43"/>
      <c r="SGS469" s="43"/>
      <c r="SGT469" s="43"/>
      <c r="SGU469" s="43"/>
      <c r="SGV469" s="43"/>
      <c r="SGW469" s="43"/>
      <c r="SGX469" s="43"/>
      <c r="SGY469" s="43"/>
      <c r="SGZ469" s="43"/>
      <c r="SHA469" s="43"/>
      <c r="SHB469" s="43"/>
      <c r="SHC469" s="43"/>
      <c r="SHD469" s="43"/>
      <c r="SHE469" s="43"/>
      <c r="SHF469" s="43"/>
      <c r="SHG469" s="43"/>
      <c r="SHH469" s="43"/>
      <c r="SHI469" s="43"/>
      <c r="SHJ469" s="43"/>
      <c r="SHK469" s="43"/>
      <c r="SHL469" s="43"/>
      <c r="SHM469" s="43"/>
      <c r="SHN469" s="43"/>
      <c r="SHO469" s="43"/>
      <c r="SHP469" s="43"/>
      <c r="SHQ469" s="43"/>
      <c r="SHR469" s="43"/>
      <c r="SHS469" s="43"/>
      <c r="SHT469" s="43"/>
      <c r="SHU469" s="43"/>
      <c r="SHV469" s="43"/>
      <c r="SHW469" s="43"/>
      <c r="SHX469" s="43"/>
      <c r="SHY469" s="43"/>
      <c r="SHZ469" s="43"/>
      <c r="SIA469" s="43"/>
      <c r="SIB469" s="43"/>
      <c r="SIC469" s="43"/>
      <c r="SID469" s="43"/>
      <c r="SIE469" s="43"/>
      <c r="SIF469" s="43"/>
      <c r="SIG469" s="43"/>
      <c r="SIH469" s="43"/>
      <c r="SII469" s="43"/>
      <c r="SIJ469" s="43"/>
      <c r="SIK469" s="43"/>
      <c r="SIL469" s="43"/>
      <c r="SIM469" s="43"/>
      <c r="SIN469" s="43"/>
      <c r="SIO469" s="43"/>
      <c r="SIP469" s="43"/>
      <c r="SIQ469" s="43"/>
      <c r="SIR469" s="43"/>
      <c r="SIS469" s="43"/>
      <c r="SIT469" s="43"/>
      <c r="SIU469" s="43"/>
      <c r="SIV469" s="43"/>
      <c r="SIW469" s="43"/>
      <c r="SIX469" s="43"/>
      <c r="SIY469" s="43"/>
      <c r="SIZ469" s="43"/>
      <c r="SJA469" s="43"/>
      <c r="SJB469" s="43"/>
      <c r="SJC469" s="43"/>
      <c r="SJD469" s="43"/>
      <c r="SJE469" s="43"/>
      <c r="SJF469" s="43"/>
      <c r="SJG469" s="43"/>
      <c r="SJH469" s="43"/>
      <c r="SJI469" s="43"/>
      <c r="SJJ469" s="43"/>
      <c r="SJK469" s="43"/>
      <c r="SJL469" s="43"/>
      <c r="SJM469" s="43"/>
      <c r="SJN469" s="43"/>
      <c r="SJO469" s="43"/>
      <c r="SJP469" s="43"/>
      <c r="SJQ469" s="43"/>
      <c r="SJR469" s="43"/>
      <c r="SJS469" s="43"/>
      <c r="SJT469" s="43"/>
      <c r="SJU469" s="43"/>
      <c r="SJV469" s="43"/>
      <c r="SJW469" s="43"/>
      <c r="SJX469" s="43"/>
      <c r="SJY469" s="43"/>
      <c r="SJZ469" s="43"/>
      <c r="SKA469" s="43"/>
      <c r="SKB469" s="43"/>
      <c r="SKC469" s="43"/>
      <c r="SKD469" s="43"/>
      <c r="SKE469" s="43"/>
      <c r="SKF469" s="43"/>
      <c r="SKG469" s="43"/>
      <c r="SKH469" s="43"/>
      <c r="SKI469" s="43"/>
      <c r="SKJ469" s="43"/>
      <c r="SKK469" s="43"/>
      <c r="SKL469" s="43"/>
      <c r="SKM469" s="43"/>
      <c r="SKN469" s="43"/>
      <c r="SKO469" s="43"/>
      <c r="SKP469" s="43"/>
      <c r="SKQ469" s="43"/>
      <c r="SKR469" s="43"/>
      <c r="SKS469" s="43"/>
      <c r="SKT469" s="43"/>
      <c r="SKU469" s="43"/>
      <c r="SKV469" s="43"/>
      <c r="SKW469" s="43"/>
      <c r="SKX469" s="43"/>
      <c r="SKY469" s="43"/>
      <c r="SKZ469" s="43"/>
      <c r="SLA469" s="43"/>
      <c r="SLB469" s="43"/>
      <c r="SLC469" s="43"/>
      <c r="SLD469" s="43"/>
      <c r="SLE469" s="43"/>
      <c r="SLF469" s="43"/>
      <c r="SLG469" s="43"/>
      <c r="SLH469" s="43"/>
      <c r="SLI469" s="43"/>
      <c r="SLJ469" s="43"/>
      <c r="SLK469" s="43"/>
      <c r="SLL469" s="43"/>
      <c r="SLM469" s="43"/>
      <c r="SLN469" s="43"/>
      <c r="SLO469" s="43"/>
      <c r="SLP469" s="43"/>
      <c r="SLQ469" s="43"/>
      <c r="SLR469" s="43"/>
      <c r="SLS469" s="43"/>
      <c r="SLT469" s="43"/>
      <c r="SLU469" s="43"/>
      <c r="SLV469" s="43"/>
      <c r="SLW469" s="43"/>
      <c r="SLX469" s="43"/>
      <c r="SLY469" s="43"/>
      <c r="SLZ469" s="43"/>
      <c r="SMA469" s="43"/>
      <c r="SMB469" s="43"/>
      <c r="SMC469" s="43"/>
      <c r="SMD469" s="43"/>
      <c r="SME469" s="43"/>
      <c r="SMF469" s="43"/>
      <c r="SMG469" s="43"/>
      <c r="SMH469" s="43"/>
      <c r="SMI469" s="43"/>
      <c r="SMJ469" s="43"/>
      <c r="SMK469" s="43"/>
      <c r="SML469" s="43"/>
      <c r="SMM469" s="43"/>
      <c r="SMN469" s="43"/>
      <c r="SMO469" s="43"/>
      <c r="SMP469" s="43"/>
      <c r="SMQ469" s="43"/>
      <c r="SMR469" s="43"/>
      <c r="SMS469" s="43"/>
      <c r="SMT469" s="43"/>
      <c r="SMU469" s="43"/>
      <c r="SMV469" s="43"/>
      <c r="SMW469" s="43"/>
      <c r="SMX469" s="43"/>
      <c r="SMY469" s="43"/>
      <c r="SMZ469" s="43"/>
      <c r="SNA469" s="43"/>
      <c r="SNB469" s="43"/>
      <c r="SNC469" s="43"/>
      <c r="SND469" s="43"/>
      <c r="SNE469" s="43"/>
      <c r="SNF469" s="43"/>
      <c r="SNG469" s="43"/>
      <c r="SNH469" s="43"/>
      <c r="SNI469" s="43"/>
      <c r="SNJ469" s="43"/>
      <c r="SNK469" s="43"/>
      <c r="SNL469" s="43"/>
      <c r="SNM469" s="43"/>
      <c r="SNN469" s="43"/>
      <c r="SNO469" s="43"/>
      <c r="SNP469" s="43"/>
      <c r="SNQ469" s="43"/>
      <c r="SNR469" s="43"/>
      <c r="SNS469" s="43"/>
      <c r="SNT469" s="43"/>
      <c r="SNU469" s="43"/>
      <c r="SNV469" s="43"/>
      <c r="SNW469" s="43"/>
      <c r="SNX469" s="43"/>
      <c r="SNY469" s="43"/>
      <c r="SNZ469" s="43"/>
      <c r="SOA469" s="43"/>
      <c r="SOB469" s="43"/>
      <c r="SOC469" s="43"/>
      <c r="SOD469" s="43"/>
      <c r="SOE469" s="43"/>
      <c r="SOF469" s="43"/>
      <c r="SOG469" s="43"/>
      <c r="SOH469" s="43"/>
      <c r="SOI469" s="43"/>
      <c r="SOJ469" s="43"/>
      <c r="SOK469" s="43"/>
      <c r="SOL469" s="43"/>
      <c r="SOM469" s="43"/>
      <c r="SON469" s="43"/>
      <c r="SOO469" s="43"/>
      <c r="SOP469" s="43"/>
      <c r="SOQ469" s="43"/>
      <c r="SOR469" s="43"/>
      <c r="SOS469" s="43"/>
      <c r="SOT469" s="43"/>
      <c r="SOU469" s="43"/>
      <c r="SOV469" s="43"/>
      <c r="SOW469" s="43"/>
      <c r="SOX469" s="43"/>
      <c r="SOY469" s="43"/>
      <c r="SOZ469" s="43"/>
      <c r="SPA469" s="43"/>
      <c r="SPB469" s="43"/>
      <c r="SPC469" s="43"/>
      <c r="SPD469" s="43"/>
      <c r="SPE469" s="43"/>
      <c r="SPF469" s="43"/>
      <c r="SPG469" s="43"/>
      <c r="SPH469" s="43"/>
      <c r="SPI469" s="43"/>
      <c r="SPJ469" s="43"/>
      <c r="SPK469" s="43"/>
      <c r="SPL469" s="43"/>
      <c r="SPM469" s="43"/>
      <c r="SPN469" s="43"/>
      <c r="SPO469" s="43"/>
      <c r="SPP469" s="43"/>
      <c r="SPQ469" s="43"/>
      <c r="SPR469" s="43"/>
      <c r="SPS469" s="43"/>
      <c r="SPT469" s="43"/>
      <c r="SPU469" s="43"/>
      <c r="SPV469" s="43"/>
      <c r="SPW469" s="43"/>
      <c r="SPX469" s="43"/>
      <c r="SPY469" s="43"/>
      <c r="SPZ469" s="43"/>
      <c r="SQA469" s="43"/>
      <c r="SQB469" s="43"/>
      <c r="SQC469" s="43"/>
      <c r="SQD469" s="43"/>
      <c r="SQE469" s="43"/>
      <c r="SQF469" s="43"/>
      <c r="SQG469" s="43"/>
      <c r="SQH469" s="43"/>
      <c r="SQI469" s="43"/>
      <c r="SQJ469" s="43"/>
      <c r="SQK469" s="43"/>
      <c r="SQL469" s="43"/>
      <c r="SQM469" s="43"/>
      <c r="SQN469" s="43"/>
      <c r="SQO469" s="43"/>
      <c r="SQP469" s="43"/>
      <c r="SQQ469" s="43"/>
      <c r="SQR469" s="43"/>
      <c r="SQS469" s="43"/>
      <c r="SQT469" s="43"/>
      <c r="SQU469" s="43"/>
      <c r="SQV469" s="43"/>
      <c r="SQW469" s="43"/>
      <c r="SQX469" s="43"/>
      <c r="SQY469" s="43"/>
      <c r="SQZ469" s="43"/>
      <c r="SRA469" s="43"/>
      <c r="SRB469" s="43"/>
      <c r="SRC469" s="43"/>
      <c r="SRD469" s="43"/>
      <c r="SRE469" s="43"/>
      <c r="SRF469" s="43"/>
      <c r="SRG469" s="43"/>
      <c r="SRH469" s="43"/>
      <c r="SRI469" s="43"/>
      <c r="SRJ469" s="43"/>
      <c r="SRK469" s="43"/>
      <c r="SRL469" s="43"/>
      <c r="SRM469" s="43"/>
      <c r="SRN469" s="43"/>
      <c r="SRO469" s="43"/>
      <c r="SRP469" s="43"/>
      <c r="SRQ469" s="43"/>
      <c r="SRR469" s="43"/>
      <c r="SRS469" s="43"/>
      <c r="SRT469" s="43"/>
      <c r="SRU469" s="43"/>
      <c r="SRV469" s="43"/>
      <c r="SRW469" s="43"/>
      <c r="SRX469" s="43"/>
      <c r="SRY469" s="43"/>
      <c r="SRZ469" s="43"/>
      <c r="SSA469" s="43"/>
      <c r="SSB469" s="43"/>
      <c r="SSC469" s="43"/>
      <c r="SSD469" s="43"/>
      <c r="SSE469" s="43"/>
      <c r="SSF469" s="43"/>
      <c r="SSG469" s="43"/>
      <c r="SSH469" s="43"/>
      <c r="SSI469" s="43"/>
      <c r="SSJ469" s="43"/>
      <c r="SSK469" s="43"/>
      <c r="SSL469" s="43"/>
      <c r="SSM469" s="43"/>
      <c r="SSN469" s="43"/>
      <c r="SSO469" s="43"/>
      <c r="SSP469" s="43"/>
      <c r="SSQ469" s="43"/>
      <c r="SSR469" s="43"/>
      <c r="SSS469" s="43"/>
      <c r="SST469" s="43"/>
      <c r="SSU469" s="43"/>
      <c r="SSV469" s="43"/>
      <c r="SSW469" s="43"/>
      <c r="SSX469" s="43"/>
      <c r="SSY469" s="43"/>
      <c r="SSZ469" s="43"/>
      <c r="STA469" s="43"/>
      <c r="STB469" s="43"/>
      <c r="STC469" s="43"/>
      <c r="STD469" s="43"/>
      <c r="STE469" s="43"/>
      <c r="STF469" s="43"/>
      <c r="STG469" s="43"/>
      <c r="STH469" s="43"/>
      <c r="STI469" s="43"/>
      <c r="STJ469" s="43"/>
      <c r="STK469" s="43"/>
      <c r="STL469" s="43"/>
      <c r="STM469" s="43"/>
      <c r="STN469" s="43"/>
      <c r="STO469" s="43"/>
      <c r="STP469" s="43"/>
      <c r="STQ469" s="43"/>
      <c r="STR469" s="43"/>
      <c r="STS469" s="43"/>
      <c r="STT469" s="43"/>
      <c r="STU469" s="43"/>
      <c r="STV469" s="43"/>
      <c r="STW469" s="43"/>
      <c r="STX469" s="43"/>
      <c r="STY469" s="43"/>
      <c r="STZ469" s="43"/>
      <c r="SUA469" s="43"/>
      <c r="SUB469" s="43"/>
      <c r="SUC469" s="43"/>
      <c r="SUD469" s="43"/>
      <c r="SUE469" s="43"/>
      <c r="SUF469" s="43"/>
      <c r="SUG469" s="43"/>
      <c r="SUH469" s="43"/>
      <c r="SUI469" s="43"/>
      <c r="SUJ469" s="43"/>
      <c r="SUK469" s="43"/>
      <c r="SUL469" s="43"/>
      <c r="SUM469" s="43"/>
      <c r="SUN469" s="43"/>
      <c r="SUO469" s="43"/>
      <c r="SUP469" s="43"/>
      <c r="SUQ469" s="43"/>
      <c r="SUR469" s="43"/>
      <c r="SUS469" s="43"/>
      <c r="SUT469" s="43"/>
      <c r="SUU469" s="43"/>
      <c r="SUV469" s="43"/>
      <c r="SUW469" s="43"/>
      <c r="SUX469" s="43"/>
      <c r="SUY469" s="43"/>
      <c r="SUZ469" s="43"/>
      <c r="SVA469" s="43"/>
      <c r="SVB469" s="43"/>
      <c r="SVC469" s="43"/>
      <c r="SVD469" s="43"/>
      <c r="SVE469" s="43"/>
      <c r="SVF469" s="43"/>
      <c r="SVG469" s="43"/>
      <c r="SVH469" s="43"/>
      <c r="SVI469" s="43"/>
      <c r="SVJ469" s="43"/>
      <c r="SVK469" s="43"/>
      <c r="SVL469" s="43"/>
      <c r="SVM469" s="43"/>
      <c r="SVN469" s="43"/>
      <c r="SVO469" s="43"/>
      <c r="SVP469" s="43"/>
      <c r="SVQ469" s="43"/>
      <c r="SVR469" s="43"/>
      <c r="SVS469" s="43"/>
      <c r="SVT469" s="43"/>
      <c r="SVU469" s="43"/>
      <c r="SVV469" s="43"/>
      <c r="SVW469" s="43"/>
      <c r="SVX469" s="43"/>
      <c r="SVY469" s="43"/>
      <c r="SVZ469" s="43"/>
      <c r="SWA469" s="43"/>
      <c r="SWB469" s="43"/>
      <c r="SWC469" s="43"/>
      <c r="SWD469" s="43"/>
      <c r="SWE469" s="43"/>
      <c r="SWF469" s="43"/>
      <c r="SWG469" s="43"/>
      <c r="SWH469" s="43"/>
      <c r="SWI469" s="43"/>
      <c r="SWJ469" s="43"/>
      <c r="SWK469" s="43"/>
      <c r="SWL469" s="43"/>
      <c r="SWM469" s="43"/>
      <c r="SWN469" s="43"/>
      <c r="SWO469" s="43"/>
      <c r="SWP469" s="43"/>
      <c r="SWQ469" s="43"/>
      <c r="SWR469" s="43"/>
      <c r="SWS469" s="43"/>
      <c r="SWT469" s="43"/>
      <c r="SWU469" s="43"/>
      <c r="SWV469" s="43"/>
      <c r="SWW469" s="43"/>
      <c r="SWX469" s="43"/>
      <c r="SWY469" s="43"/>
      <c r="SWZ469" s="43"/>
      <c r="SXA469" s="43"/>
      <c r="SXB469" s="43"/>
      <c r="SXC469" s="43"/>
      <c r="SXD469" s="43"/>
      <c r="SXE469" s="43"/>
      <c r="SXF469" s="43"/>
      <c r="SXG469" s="43"/>
      <c r="SXH469" s="43"/>
      <c r="SXI469" s="43"/>
      <c r="SXJ469" s="43"/>
      <c r="SXK469" s="43"/>
      <c r="SXL469" s="43"/>
      <c r="SXM469" s="43"/>
      <c r="SXN469" s="43"/>
      <c r="SXO469" s="43"/>
      <c r="SXP469" s="43"/>
      <c r="SXQ469" s="43"/>
      <c r="SXR469" s="43"/>
      <c r="SXS469" s="43"/>
      <c r="SXT469" s="43"/>
      <c r="SXU469" s="43"/>
      <c r="SXV469" s="43"/>
      <c r="SXW469" s="43"/>
      <c r="SXX469" s="43"/>
      <c r="SXY469" s="43"/>
      <c r="SXZ469" s="43"/>
      <c r="SYA469" s="43"/>
      <c r="SYB469" s="43"/>
      <c r="SYC469" s="43"/>
      <c r="SYD469" s="43"/>
      <c r="SYE469" s="43"/>
      <c r="SYF469" s="43"/>
      <c r="SYG469" s="43"/>
      <c r="SYH469" s="43"/>
      <c r="SYI469" s="43"/>
      <c r="SYJ469" s="43"/>
      <c r="SYK469" s="43"/>
      <c r="SYL469" s="43"/>
      <c r="SYM469" s="43"/>
      <c r="SYN469" s="43"/>
      <c r="SYO469" s="43"/>
      <c r="SYP469" s="43"/>
      <c r="SYQ469" s="43"/>
      <c r="SYR469" s="43"/>
      <c r="SYS469" s="43"/>
      <c r="SYT469" s="43"/>
      <c r="SYU469" s="43"/>
      <c r="SYV469" s="43"/>
      <c r="SYW469" s="43"/>
      <c r="SYX469" s="43"/>
      <c r="SYY469" s="43"/>
      <c r="SYZ469" s="43"/>
      <c r="SZA469" s="43"/>
      <c r="SZB469" s="43"/>
      <c r="SZC469" s="43"/>
      <c r="SZD469" s="43"/>
      <c r="SZE469" s="43"/>
      <c r="SZF469" s="43"/>
      <c r="SZG469" s="43"/>
      <c r="SZH469" s="43"/>
      <c r="SZI469" s="43"/>
      <c r="SZJ469" s="43"/>
      <c r="SZK469" s="43"/>
      <c r="SZL469" s="43"/>
      <c r="SZM469" s="43"/>
      <c r="SZN469" s="43"/>
      <c r="SZO469" s="43"/>
      <c r="SZP469" s="43"/>
      <c r="SZQ469" s="43"/>
      <c r="SZR469" s="43"/>
      <c r="SZS469" s="43"/>
      <c r="SZT469" s="43"/>
      <c r="SZU469" s="43"/>
      <c r="SZV469" s="43"/>
      <c r="SZW469" s="43"/>
      <c r="SZX469" s="43"/>
      <c r="SZY469" s="43"/>
      <c r="SZZ469" s="43"/>
      <c r="TAA469" s="43"/>
      <c r="TAB469" s="43"/>
      <c r="TAC469" s="43"/>
      <c r="TAD469" s="43"/>
      <c r="TAE469" s="43"/>
      <c r="TAF469" s="43"/>
      <c r="TAG469" s="43"/>
      <c r="TAH469" s="43"/>
      <c r="TAI469" s="43"/>
      <c r="TAJ469" s="43"/>
      <c r="TAK469" s="43"/>
      <c r="TAL469" s="43"/>
      <c r="TAM469" s="43"/>
      <c r="TAN469" s="43"/>
      <c r="TAO469" s="43"/>
      <c r="TAP469" s="43"/>
      <c r="TAQ469" s="43"/>
      <c r="TAR469" s="43"/>
      <c r="TAS469" s="43"/>
      <c r="TAT469" s="43"/>
      <c r="TAU469" s="43"/>
      <c r="TAV469" s="43"/>
      <c r="TAW469" s="43"/>
      <c r="TAX469" s="43"/>
      <c r="TAY469" s="43"/>
      <c r="TAZ469" s="43"/>
      <c r="TBA469" s="43"/>
      <c r="TBB469" s="43"/>
      <c r="TBC469" s="43"/>
      <c r="TBD469" s="43"/>
      <c r="TBE469" s="43"/>
      <c r="TBF469" s="43"/>
      <c r="TBG469" s="43"/>
      <c r="TBH469" s="43"/>
      <c r="TBI469" s="43"/>
      <c r="TBJ469" s="43"/>
      <c r="TBK469" s="43"/>
      <c r="TBL469" s="43"/>
      <c r="TBM469" s="43"/>
      <c r="TBN469" s="43"/>
      <c r="TBO469" s="43"/>
      <c r="TBP469" s="43"/>
      <c r="TBQ469" s="43"/>
      <c r="TBR469" s="43"/>
      <c r="TBS469" s="43"/>
      <c r="TBT469" s="43"/>
      <c r="TBU469" s="43"/>
      <c r="TBV469" s="43"/>
      <c r="TBW469" s="43"/>
      <c r="TBX469" s="43"/>
      <c r="TBY469" s="43"/>
      <c r="TBZ469" s="43"/>
      <c r="TCA469" s="43"/>
      <c r="TCB469" s="43"/>
      <c r="TCC469" s="43"/>
      <c r="TCD469" s="43"/>
      <c r="TCE469" s="43"/>
      <c r="TCF469" s="43"/>
      <c r="TCG469" s="43"/>
      <c r="TCH469" s="43"/>
      <c r="TCI469" s="43"/>
      <c r="TCJ469" s="43"/>
      <c r="TCK469" s="43"/>
      <c r="TCL469" s="43"/>
      <c r="TCM469" s="43"/>
      <c r="TCN469" s="43"/>
      <c r="TCO469" s="43"/>
      <c r="TCP469" s="43"/>
      <c r="TCQ469" s="43"/>
      <c r="TCR469" s="43"/>
      <c r="TCS469" s="43"/>
      <c r="TCT469" s="43"/>
      <c r="TCU469" s="43"/>
      <c r="TCV469" s="43"/>
      <c r="TCW469" s="43"/>
      <c r="TCX469" s="43"/>
      <c r="TCY469" s="43"/>
      <c r="TCZ469" s="43"/>
      <c r="TDA469" s="43"/>
      <c r="TDB469" s="43"/>
      <c r="TDC469" s="43"/>
      <c r="TDD469" s="43"/>
      <c r="TDE469" s="43"/>
      <c r="TDF469" s="43"/>
      <c r="TDG469" s="43"/>
      <c r="TDH469" s="43"/>
      <c r="TDI469" s="43"/>
      <c r="TDJ469" s="43"/>
      <c r="TDK469" s="43"/>
      <c r="TDL469" s="43"/>
      <c r="TDM469" s="43"/>
      <c r="TDN469" s="43"/>
      <c r="TDO469" s="43"/>
      <c r="TDP469" s="43"/>
      <c r="TDQ469" s="43"/>
      <c r="TDR469" s="43"/>
      <c r="TDS469" s="43"/>
      <c r="TDT469" s="43"/>
      <c r="TDU469" s="43"/>
      <c r="TDV469" s="43"/>
      <c r="TDW469" s="43"/>
      <c r="TDX469" s="43"/>
      <c r="TDY469" s="43"/>
      <c r="TDZ469" s="43"/>
      <c r="TEA469" s="43"/>
      <c r="TEB469" s="43"/>
      <c r="TEC469" s="43"/>
      <c r="TED469" s="43"/>
      <c r="TEE469" s="43"/>
      <c r="TEF469" s="43"/>
      <c r="TEG469" s="43"/>
      <c r="TEH469" s="43"/>
      <c r="TEI469" s="43"/>
      <c r="TEJ469" s="43"/>
      <c r="TEK469" s="43"/>
      <c r="TEL469" s="43"/>
      <c r="TEM469" s="43"/>
      <c r="TEN469" s="43"/>
      <c r="TEO469" s="43"/>
      <c r="TEP469" s="43"/>
      <c r="TEQ469" s="43"/>
      <c r="TER469" s="43"/>
      <c r="TES469" s="43"/>
      <c r="TET469" s="43"/>
      <c r="TEU469" s="43"/>
      <c r="TEV469" s="43"/>
      <c r="TEW469" s="43"/>
      <c r="TEX469" s="43"/>
      <c r="TEY469" s="43"/>
      <c r="TEZ469" s="43"/>
      <c r="TFA469" s="43"/>
      <c r="TFB469" s="43"/>
      <c r="TFC469" s="43"/>
      <c r="TFD469" s="43"/>
      <c r="TFE469" s="43"/>
      <c r="TFF469" s="43"/>
      <c r="TFG469" s="43"/>
      <c r="TFH469" s="43"/>
      <c r="TFI469" s="43"/>
      <c r="TFJ469" s="43"/>
      <c r="TFK469" s="43"/>
      <c r="TFL469" s="43"/>
      <c r="TFM469" s="43"/>
      <c r="TFN469" s="43"/>
      <c r="TFO469" s="43"/>
      <c r="TFP469" s="43"/>
      <c r="TFQ469" s="43"/>
      <c r="TFR469" s="43"/>
      <c r="TFS469" s="43"/>
      <c r="TFT469" s="43"/>
      <c r="TFU469" s="43"/>
      <c r="TFV469" s="43"/>
      <c r="TFW469" s="43"/>
      <c r="TFX469" s="43"/>
      <c r="TFY469" s="43"/>
      <c r="TFZ469" s="43"/>
      <c r="TGA469" s="43"/>
      <c r="TGB469" s="43"/>
      <c r="TGC469" s="43"/>
      <c r="TGD469" s="43"/>
      <c r="TGE469" s="43"/>
      <c r="TGF469" s="43"/>
      <c r="TGG469" s="43"/>
      <c r="TGH469" s="43"/>
      <c r="TGI469" s="43"/>
      <c r="TGJ469" s="43"/>
      <c r="TGK469" s="43"/>
      <c r="TGL469" s="43"/>
      <c r="TGM469" s="43"/>
      <c r="TGN469" s="43"/>
      <c r="TGO469" s="43"/>
      <c r="TGP469" s="43"/>
      <c r="TGQ469" s="43"/>
      <c r="TGR469" s="43"/>
      <c r="TGS469" s="43"/>
      <c r="TGT469" s="43"/>
      <c r="TGU469" s="43"/>
      <c r="TGV469" s="43"/>
      <c r="TGW469" s="43"/>
      <c r="TGX469" s="43"/>
      <c r="TGY469" s="43"/>
      <c r="TGZ469" s="43"/>
      <c r="THA469" s="43"/>
      <c r="THB469" s="43"/>
      <c r="THC469" s="43"/>
      <c r="THD469" s="43"/>
      <c r="THE469" s="43"/>
      <c r="THF469" s="43"/>
      <c r="THG469" s="43"/>
      <c r="THH469" s="43"/>
      <c r="THI469" s="43"/>
      <c r="THJ469" s="43"/>
      <c r="THK469" s="43"/>
      <c r="THL469" s="43"/>
      <c r="THM469" s="43"/>
      <c r="THN469" s="43"/>
      <c r="THO469" s="43"/>
      <c r="THP469" s="43"/>
      <c r="THQ469" s="43"/>
      <c r="THR469" s="43"/>
      <c r="THS469" s="43"/>
      <c r="THT469" s="43"/>
      <c r="THU469" s="43"/>
      <c r="THV469" s="43"/>
      <c r="THW469" s="43"/>
      <c r="THX469" s="43"/>
      <c r="THY469" s="43"/>
      <c r="THZ469" s="43"/>
      <c r="TIA469" s="43"/>
      <c r="TIB469" s="43"/>
      <c r="TIC469" s="43"/>
      <c r="TID469" s="43"/>
      <c r="TIE469" s="43"/>
      <c r="TIF469" s="43"/>
      <c r="TIG469" s="43"/>
      <c r="TIH469" s="43"/>
      <c r="TII469" s="43"/>
      <c r="TIJ469" s="43"/>
      <c r="TIK469" s="43"/>
      <c r="TIL469" s="43"/>
      <c r="TIM469" s="43"/>
      <c r="TIN469" s="43"/>
      <c r="TIO469" s="43"/>
      <c r="TIP469" s="43"/>
      <c r="TIQ469" s="43"/>
      <c r="TIR469" s="43"/>
      <c r="TIS469" s="43"/>
      <c r="TIT469" s="43"/>
      <c r="TIU469" s="43"/>
      <c r="TIV469" s="43"/>
      <c r="TIW469" s="43"/>
      <c r="TIX469" s="43"/>
      <c r="TIY469" s="43"/>
      <c r="TIZ469" s="43"/>
      <c r="TJA469" s="43"/>
      <c r="TJB469" s="43"/>
      <c r="TJC469" s="43"/>
      <c r="TJD469" s="43"/>
      <c r="TJE469" s="43"/>
      <c r="TJF469" s="43"/>
      <c r="TJG469" s="43"/>
      <c r="TJH469" s="43"/>
      <c r="TJI469" s="43"/>
      <c r="TJJ469" s="43"/>
      <c r="TJK469" s="43"/>
      <c r="TJL469" s="43"/>
      <c r="TJM469" s="43"/>
      <c r="TJN469" s="43"/>
      <c r="TJO469" s="43"/>
      <c r="TJP469" s="43"/>
      <c r="TJQ469" s="43"/>
      <c r="TJR469" s="43"/>
      <c r="TJS469" s="43"/>
      <c r="TJT469" s="43"/>
      <c r="TJU469" s="43"/>
      <c r="TJV469" s="43"/>
      <c r="TJW469" s="43"/>
      <c r="TJX469" s="43"/>
      <c r="TJY469" s="43"/>
      <c r="TJZ469" s="43"/>
      <c r="TKA469" s="43"/>
      <c r="TKB469" s="43"/>
      <c r="TKC469" s="43"/>
      <c r="TKD469" s="43"/>
      <c r="TKE469" s="43"/>
      <c r="TKF469" s="43"/>
      <c r="TKG469" s="43"/>
      <c r="TKH469" s="43"/>
      <c r="TKI469" s="43"/>
      <c r="TKJ469" s="43"/>
      <c r="TKK469" s="43"/>
      <c r="TKL469" s="43"/>
      <c r="TKM469" s="43"/>
      <c r="TKN469" s="43"/>
      <c r="TKO469" s="43"/>
      <c r="TKP469" s="43"/>
      <c r="TKQ469" s="43"/>
      <c r="TKR469" s="43"/>
      <c r="TKS469" s="43"/>
      <c r="TKT469" s="43"/>
      <c r="TKU469" s="43"/>
      <c r="TKV469" s="43"/>
      <c r="TKW469" s="43"/>
      <c r="TKX469" s="43"/>
      <c r="TKY469" s="43"/>
      <c r="TKZ469" s="43"/>
      <c r="TLA469" s="43"/>
      <c r="TLB469" s="43"/>
      <c r="TLC469" s="43"/>
      <c r="TLD469" s="43"/>
      <c r="TLE469" s="43"/>
      <c r="TLF469" s="43"/>
      <c r="TLG469" s="43"/>
      <c r="TLH469" s="43"/>
      <c r="TLI469" s="43"/>
      <c r="TLJ469" s="43"/>
      <c r="TLK469" s="43"/>
      <c r="TLL469" s="43"/>
      <c r="TLM469" s="43"/>
      <c r="TLN469" s="43"/>
      <c r="TLO469" s="43"/>
      <c r="TLP469" s="43"/>
      <c r="TLQ469" s="43"/>
      <c r="TLR469" s="43"/>
      <c r="TLS469" s="43"/>
      <c r="TLT469" s="43"/>
      <c r="TLU469" s="43"/>
      <c r="TLV469" s="43"/>
      <c r="TLW469" s="43"/>
      <c r="TLX469" s="43"/>
      <c r="TLY469" s="43"/>
      <c r="TLZ469" s="43"/>
      <c r="TMA469" s="43"/>
      <c r="TMB469" s="43"/>
      <c r="TMC469" s="43"/>
      <c r="TMD469" s="43"/>
      <c r="TME469" s="43"/>
      <c r="TMF469" s="43"/>
      <c r="TMG469" s="43"/>
      <c r="TMH469" s="43"/>
      <c r="TMI469" s="43"/>
      <c r="TMJ469" s="43"/>
      <c r="TMK469" s="43"/>
      <c r="TML469" s="43"/>
      <c r="TMM469" s="43"/>
      <c r="TMN469" s="43"/>
      <c r="TMO469" s="43"/>
      <c r="TMP469" s="43"/>
      <c r="TMQ469" s="43"/>
      <c r="TMR469" s="43"/>
      <c r="TMS469" s="43"/>
      <c r="TMT469" s="43"/>
      <c r="TMU469" s="43"/>
      <c r="TMV469" s="43"/>
      <c r="TMW469" s="43"/>
      <c r="TMX469" s="43"/>
      <c r="TMY469" s="43"/>
      <c r="TMZ469" s="43"/>
      <c r="TNA469" s="43"/>
      <c r="TNB469" s="43"/>
      <c r="TNC469" s="43"/>
      <c r="TND469" s="43"/>
      <c r="TNE469" s="43"/>
      <c r="TNF469" s="43"/>
      <c r="TNG469" s="43"/>
      <c r="TNH469" s="43"/>
      <c r="TNI469" s="43"/>
      <c r="TNJ469" s="43"/>
      <c r="TNK469" s="43"/>
      <c r="TNL469" s="43"/>
      <c r="TNM469" s="43"/>
      <c r="TNN469" s="43"/>
      <c r="TNO469" s="43"/>
      <c r="TNP469" s="43"/>
      <c r="TNQ469" s="43"/>
      <c r="TNR469" s="43"/>
      <c r="TNS469" s="43"/>
      <c r="TNT469" s="43"/>
      <c r="TNU469" s="43"/>
      <c r="TNV469" s="43"/>
      <c r="TNW469" s="43"/>
      <c r="TNX469" s="43"/>
      <c r="TNY469" s="43"/>
      <c r="TNZ469" s="43"/>
      <c r="TOA469" s="43"/>
      <c r="TOB469" s="43"/>
      <c r="TOC469" s="43"/>
      <c r="TOD469" s="43"/>
      <c r="TOE469" s="43"/>
      <c r="TOF469" s="43"/>
      <c r="TOG469" s="43"/>
      <c r="TOH469" s="43"/>
      <c r="TOI469" s="43"/>
      <c r="TOJ469" s="43"/>
      <c r="TOK469" s="43"/>
      <c r="TOL469" s="43"/>
      <c r="TOM469" s="43"/>
      <c r="TON469" s="43"/>
      <c r="TOO469" s="43"/>
      <c r="TOP469" s="43"/>
      <c r="TOQ469" s="43"/>
      <c r="TOR469" s="43"/>
      <c r="TOS469" s="43"/>
      <c r="TOT469" s="43"/>
      <c r="TOU469" s="43"/>
      <c r="TOV469" s="43"/>
      <c r="TOW469" s="43"/>
      <c r="TOX469" s="43"/>
      <c r="TOY469" s="43"/>
      <c r="TOZ469" s="43"/>
      <c r="TPA469" s="43"/>
      <c r="TPB469" s="43"/>
      <c r="TPC469" s="43"/>
      <c r="TPD469" s="43"/>
      <c r="TPE469" s="43"/>
      <c r="TPF469" s="43"/>
      <c r="TPG469" s="43"/>
      <c r="TPH469" s="43"/>
      <c r="TPI469" s="43"/>
      <c r="TPJ469" s="43"/>
      <c r="TPK469" s="43"/>
      <c r="TPL469" s="43"/>
      <c r="TPM469" s="43"/>
      <c r="TPN469" s="43"/>
      <c r="TPO469" s="43"/>
      <c r="TPP469" s="43"/>
      <c r="TPQ469" s="43"/>
      <c r="TPR469" s="43"/>
      <c r="TPS469" s="43"/>
      <c r="TPT469" s="43"/>
      <c r="TPU469" s="43"/>
      <c r="TPV469" s="43"/>
      <c r="TPW469" s="43"/>
      <c r="TPX469" s="43"/>
      <c r="TPY469" s="43"/>
      <c r="TPZ469" s="43"/>
      <c r="TQA469" s="43"/>
      <c r="TQB469" s="43"/>
      <c r="TQC469" s="43"/>
      <c r="TQD469" s="43"/>
      <c r="TQE469" s="43"/>
      <c r="TQF469" s="43"/>
      <c r="TQG469" s="43"/>
      <c r="TQH469" s="43"/>
      <c r="TQI469" s="43"/>
      <c r="TQJ469" s="43"/>
      <c r="TQK469" s="43"/>
      <c r="TQL469" s="43"/>
      <c r="TQM469" s="43"/>
      <c r="TQN469" s="43"/>
      <c r="TQO469" s="43"/>
      <c r="TQP469" s="43"/>
      <c r="TQQ469" s="43"/>
      <c r="TQR469" s="43"/>
      <c r="TQS469" s="43"/>
      <c r="TQT469" s="43"/>
      <c r="TQU469" s="43"/>
      <c r="TQV469" s="43"/>
      <c r="TQW469" s="43"/>
      <c r="TQX469" s="43"/>
      <c r="TQY469" s="43"/>
      <c r="TQZ469" s="43"/>
      <c r="TRA469" s="43"/>
      <c r="TRB469" s="43"/>
      <c r="TRC469" s="43"/>
      <c r="TRD469" s="43"/>
      <c r="TRE469" s="43"/>
      <c r="TRF469" s="43"/>
      <c r="TRG469" s="43"/>
      <c r="TRH469" s="43"/>
      <c r="TRI469" s="43"/>
      <c r="TRJ469" s="43"/>
      <c r="TRK469" s="43"/>
      <c r="TRL469" s="43"/>
      <c r="TRM469" s="43"/>
      <c r="TRN469" s="43"/>
      <c r="TRO469" s="43"/>
      <c r="TRP469" s="43"/>
      <c r="TRQ469" s="43"/>
      <c r="TRR469" s="43"/>
      <c r="TRS469" s="43"/>
      <c r="TRT469" s="43"/>
      <c r="TRU469" s="43"/>
      <c r="TRV469" s="43"/>
      <c r="TRW469" s="43"/>
      <c r="TRX469" s="43"/>
      <c r="TRY469" s="43"/>
      <c r="TRZ469" s="43"/>
      <c r="TSA469" s="43"/>
      <c r="TSB469" s="43"/>
      <c r="TSC469" s="43"/>
      <c r="TSD469" s="43"/>
      <c r="TSE469" s="43"/>
      <c r="TSF469" s="43"/>
      <c r="TSG469" s="43"/>
      <c r="TSH469" s="43"/>
      <c r="TSI469" s="43"/>
      <c r="TSJ469" s="43"/>
      <c r="TSK469" s="43"/>
      <c r="TSL469" s="43"/>
      <c r="TSM469" s="43"/>
      <c r="TSN469" s="43"/>
      <c r="TSO469" s="43"/>
      <c r="TSP469" s="43"/>
      <c r="TSQ469" s="43"/>
      <c r="TSR469" s="43"/>
      <c r="TSS469" s="43"/>
      <c r="TST469" s="43"/>
      <c r="TSU469" s="43"/>
      <c r="TSV469" s="43"/>
      <c r="TSW469" s="43"/>
      <c r="TSX469" s="43"/>
      <c r="TSY469" s="43"/>
      <c r="TSZ469" s="43"/>
      <c r="TTA469" s="43"/>
      <c r="TTB469" s="43"/>
      <c r="TTC469" s="43"/>
      <c r="TTD469" s="43"/>
      <c r="TTE469" s="43"/>
      <c r="TTF469" s="43"/>
      <c r="TTG469" s="43"/>
      <c r="TTH469" s="43"/>
      <c r="TTI469" s="43"/>
      <c r="TTJ469" s="43"/>
      <c r="TTK469" s="43"/>
      <c r="TTL469" s="43"/>
      <c r="TTM469" s="43"/>
      <c r="TTN469" s="43"/>
      <c r="TTO469" s="43"/>
      <c r="TTP469" s="43"/>
      <c r="TTQ469" s="43"/>
      <c r="TTR469" s="43"/>
      <c r="TTS469" s="43"/>
      <c r="TTT469" s="43"/>
      <c r="TTU469" s="43"/>
      <c r="TTV469" s="43"/>
      <c r="TTW469" s="43"/>
      <c r="TTX469" s="43"/>
      <c r="TTY469" s="43"/>
      <c r="TTZ469" s="43"/>
      <c r="TUA469" s="43"/>
      <c r="TUB469" s="43"/>
      <c r="TUC469" s="43"/>
      <c r="TUD469" s="43"/>
      <c r="TUE469" s="43"/>
      <c r="TUF469" s="43"/>
      <c r="TUG469" s="43"/>
      <c r="TUH469" s="43"/>
      <c r="TUI469" s="43"/>
      <c r="TUJ469" s="43"/>
      <c r="TUK469" s="43"/>
      <c r="TUL469" s="43"/>
      <c r="TUM469" s="43"/>
      <c r="TUN469" s="43"/>
      <c r="TUO469" s="43"/>
      <c r="TUP469" s="43"/>
      <c r="TUQ469" s="43"/>
      <c r="TUR469" s="43"/>
      <c r="TUS469" s="43"/>
      <c r="TUT469" s="43"/>
      <c r="TUU469" s="43"/>
      <c r="TUV469" s="43"/>
      <c r="TUW469" s="43"/>
      <c r="TUX469" s="43"/>
      <c r="TUY469" s="43"/>
      <c r="TUZ469" s="43"/>
      <c r="TVA469" s="43"/>
      <c r="TVB469" s="43"/>
      <c r="TVC469" s="43"/>
      <c r="TVD469" s="43"/>
      <c r="TVE469" s="43"/>
      <c r="TVF469" s="43"/>
      <c r="TVG469" s="43"/>
      <c r="TVH469" s="43"/>
      <c r="TVI469" s="43"/>
      <c r="TVJ469" s="43"/>
      <c r="TVK469" s="43"/>
      <c r="TVL469" s="43"/>
      <c r="TVM469" s="43"/>
      <c r="TVN469" s="43"/>
      <c r="TVO469" s="43"/>
      <c r="TVP469" s="43"/>
      <c r="TVQ469" s="43"/>
      <c r="TVR469" s="43"/>
      <c r="TVS469" s="43"/>
      <c r="TVT469" s="43"/>
      <c r="TVU469" s="43"/>
      <c r="TVV469" s="43"/>
      <c r="TVW469" s="43"/>
      <c r="TVX469" s="43"/>
      <c r="TVY469" s="43"/>
      <c r="TVZ469" s="43"/>
      <c r="TWA469" s="43"/>
      <c r="TWB469" s="43"/>
      <c r="TWC469" s="43"/>
      <c r="TWD469" s="43"/>
      <c r="TWE469" s="43"/>
      <c r="TWF469" s="43"/>
      <c r="TWG469" s="43"/>
      <c r="TWH469" s="43"/>
      <c r="TWI469" s="43"/>
      <c r="TWJ469" s="43"/>
      <c r="TWK469" s="43"/>
      <c r="TWL469" s="43"/>
      <c r="TWM469" s="43"/>
      <c r="TWN469" s="43"/>
      <c r="TWO469" s="43"/>
      <c r="TWP469" s="43"/>
      <c r="TWQ469" s="43"/>
      <c r="TWR469" s="43"/>
      <c r="TWS469" s="43"/>
      <c r="TWT469" s="43"/>
      <c r="TWU469" s="43"/>
      <c r="TWV469" s="43"/>
      <c r="TWW469" s="43"/>
      <c r="TWX469" s="43"/>
      <c r="TWY469" s="43"/>
      <c r="TWZ469" s="43"/>
      <c r="TXA469" s="43"/>
      <c r="TXB469" s="43"/>
      <c r="TXC469" s="43"/>
      <c r="TXD469" s="43"/>
      <c r="TXE469" s="43"/>
      <c r="TXF469" s="43"/>
      <c r="TXG469" s="43"/>
      <c r="TXH469" s="43"/>
      <c r="TXI469" s="43"/>
      <c r="TXJ469" s="43"/>
      <c r="TXK469" s="43"/>
      <c r="TXL469" s="43"/>
      <c r="TXM469" s="43"/>
      <c r="TXN469" s="43"/>
      <c r="TXO469" s="43"/>
      <c r="TXP469" s="43"/>
      <c r="TXQ469" s="43"/>
      <c r="TXR469" s="43"/>
      <c r="TXS469" s="43"/>
      <c r="TXT469" s="43"/>
      <c r="TXU469" s="43"/>
      <c r="TXV469" s="43"/>
      <c r="TXW469" s="43"/>
      <c r="TXX469" s="43"/>
      <c r="TXY469" s="43"/>
      <c r="TXZ469" s="43"/>
      <c r="TYA469" s="43"/>
      <c r="TYB469" s="43"/>
      <c r="TYC469" s="43"/>
      <c r="TYD469" s="43"/>
      <c r="TYE469" s="43"/>
      <c r="TYF469" s="43"/>
      <c r="TYG469" s="43"/>
      <c r="TYH469" s="43"/>
      <c r="TYI469" s="43"/>
      <c r="TYJ469" s="43"/>
      <c r="TYK469" s="43"/>
      <c r="TYL469" s="43"/>
      <c r="TYM469" s="43"/>
      <c r="TYN469" s="43"/>
      <c r="TYO469" s="43"/>
      <c r="TYP469" s="43"/>
      <c r="TYQ469" s="43"/>
      <c r="TYR469" s="43"/>
      <c r="TYS469" s="43"/>
      <c r="TYT469" s="43"/>
      <c r="TYU469" s="43"/>
      <c r="TYV469" s="43"/>
      <c r="TYW469" s="43"/>
      <c r="TYX469" s="43"/>
      <c r="TYY469" s="43"/>
      <c r="TYZ469" s="43"/>
      <c r="TZA469" s="43"/>
      <c r="TZB469" s="43"/>
      <c r="TZC469" s="43"/>
      <c r="TZD469" s="43"/>
      <c r="TZE469" s="43"/>
      <c r="TZF469" s="43"/>
      <c r="TZG469" s="43"/>
      <c r="TZH469" s="43"/>
      <c r="TZI469" s="43"/>
      <c r="TZJ469" s="43"/>
      <c r="TZK469" s="43"/>
      <c r="TZL469" s="43"/>
      <c r="TZM469" s="43"/>
      <c r="TZN469" s="43"/>
      <c r="TZO469" s="43"/>
      <c r="TZP469" s="43"/>
      <c r="TZQ469" s="43"/>
      <c r="TZR469" s="43"/>
      <c r="TZS469" s="43"/>
      <c r="TZT469" s="43"/>
      <c r="TZU469" s="43"/>
      <c r="TZV469" s="43"/>
      <c r="TZW469" s="43"/>
      <c r="TZX469" s="43"/>
      <c r="TZY469" s="43"/>
      <c r="TZZ469" s="43"/>
      <c r="UAA469" s="43"/>
      <c r="UAB469" s="43"/>
      <c r="UAC469" s="43"/>
      <c r="UAD469" s="43"/>
      <c r="UAE469" s="43"/>
      <c r="UAF469" s="43"/>
      <c r="UAG469" s="43"/>
      <c r="UAH469" s="43"/>
      <c r="UAI469" s="43"/>
      <c r="UAJ469" s="43"/>
      <c r="UAK469" s="43"/>
      <c r="UAL469" s="43"/>
      <c r="UAM469" s="43"/>
      <c r="UAN469" s="43"/>
      <c r="UAO469" s="43"/>
      <c r="UAP469" s="43"/>
      <c r="UAQ469" s="43"/>
      <c r="UAR469" s="43"/>
      <c r="UAS469" s="43"/>
      <c r="UAT469" s="43"/>
      <c r="UAU469" s="43"/>
      <c r="UAV469" s="43"/>
      <c r="UAW469" s="43"/>
      <c r="UAX469" s="43"/>
      <c r="UAY469" s="43"/>
      <c r="UAZ469" s="43"/>
      <c r="UBA469" s="43"/>
      <c r="UBB469" s="43"/>
      <c r="UBC469" s="43"/>
      <c r="UBD469" s="43"/>
      <c r="UBE469" s="43"/>
      <c r="UBF469" s="43"/>
      <c r="UBG469" s="43"/>
      <c r="UBH469" s="43"/>
      <c r="UBI469" s="43"/>
      <c r="UBJ469" s="43"/>
      <c r="UBK469" s="43"/>
      <c r="UBL469" s="43"/>
      <c r="UBM469" s="43"/>
      <c r="UBN469" s="43"/>
      <c r="UBO469" s="43"/>
      <c r="UBP469" s="43"/>
      <c r="UBQ469" s="43"/>
      <c r="UBR469" s="43"/>
      <c r="UBS469" s="43"/>
      <c r="UBT469" s="43"/>
      <c r="UBU469" s="43"/>
      <c r="UBV469" s="43"/>
      <c r="UBW469" s="43"/>
      <c r="UBX469" s="43"/>
      <c r="UBY469" s="43"/>
      <c r="UBZ469" s="43"/>
      <c r="UCA469" s="43"/>
      <c r="UCB469" s="43"/>
      <c r="UCC469" s="43"/>
      <c r="UCD469" s="43"/>
      <c r="UCE469" s="43"/>
      <c r="UCF469" s="43"/>
      <c r="UCG469" s="43"/>
      <c r="UCH469" s="43"/>
      <c r="UCI469" s="43"/>
      <c r="UCJ469" s="43"/>
      <c r="UCK469" s="43"/>
      <c r="UCL469" s="43"/>
      <c r="UCM469" s="43"/>
      <c r="UCN469" s="43"/>
      <c r="UCO469" s="43"/>
      <c r="UCP469" s="43"/>
      <c r="UCQ469" s="43"/>
      <c r="UCR469" s="43"/>
      <c r="UCS469" s="43"/>
      <c r="UCT469" s="43"/>
      <c r="UCU469" s="43"/>
      <c r="UCV469" s="43"/>
      <c r="UCW469" s="43"/>
      <c r="UCX469" s="43"/>
      <c r="UCY469" s="43"/>
      <c r="UCZ469" s="43"/>
      <c r="UDA469" s="43"/>
      <c r="UDB469" s="43"/>
      <c r="UDC469" s="43"/>
      <c r="UDD469" s="43"/>
      <c r="UDE469" s="43"/>
      <c r="UDF469" s="43"/>
      <c r="UDG469" s="43"/>
      <c r="UDH469" s="43"/>
      <c r="UDI469" s="43"/>
      <c r="UDJ469" s="43"/>
      <c r="UDK469" s="43"/>
      <c r="UDL469" s="43"/>
      <c r="UDM469" s="43"/>
      <c r="UDN469" s="43"/>
      <c r="UDO469" s="43"/>
      <c r="UDP469" s="43"/>
      <c r="UDQ469" s="43"/>
      <c r="UDR469" s="43"/>
      <c r="UDS469" s="43"/>
      <c r="UDT469" s="43"/>
      <c r="UDU469" s="43"/>
      <c r="UDV469" s="43"/>
      <c r="UDW469" s="43"/>
      <c r="UDX469" s="43"/>
      <c r="UDY469" s="43"/>
      <c r="UDZ469" s="43"/>
      <c r="UEA469" s="43"/>
      <c r="UEB469" s="43"/>
      <c r="UEC469" s="43"/>
      <c r="UED469" s="43"/>
      <c r="UEE469" s="43"/>
      <c r="UEF469" s="43"/>
      <c r="UEG469" s="43"/>
      <c r="UEH469" s="43"/>
      <c r="UEI469" s="43"/>
      <c r="UEJ469" s="43"/>
      <c r="UEK469" s="43"/>
      <c r="UEL469" s="43"/>
      <c r="UEM469" s="43"/>
      <c r="UEN469" s="43"/>
      <c r="UEO469" s="43"/>
      <c r="UEP469" s="43"/>
      <c r="UEQ469" s="43"/>
      <c r="UER469" s="43"/>
      <c r="UES469" s="43"/>
      <c r="UET469" s="43"/>
      <c r="UEU469" s="43"/>
      <c r="UEV469" s="43"/>
      <c r="UEW469" s="43"/>
      <c r="UEX469" s="43"/>
      <c r="UEY469" s="43"/>
      <c r="UEZ469" s="43"/>
      <c r="UFA469" s="43"/>
      <c r="UFB469" s="43"/>
      <c r="UFC469" s="43"/>
      <c r="UFD469" s="43"/>
      <c r="UFE469" s="43"/>
      <c r="UFF469" s="43"/>
      <c r="UFG469" s="43"/>
      <c r="UFH469" s="43"/>
      <c r="UFI469" s="43"/>
      <c r="UFJ469" s="43"/>
      <c r="UFK469" s="43"/>
      <c r="UFL469" s="43"/>
      <c r="UFM469" s="43"/>
      <c r="UFN469" s="43"/>
      <c r="UFO469" s="43"/>
      <c r="UFP469" s="43"/>
      <c r="UFQ469" s="43"/>
      <c r="UFR469" s="43"/>
      <c r="UFS469" s="43"/>
      <c r="UFT469" s="43"/>
      <c r="UFU469" s="43"/>
      <c r="UFV469" s="43"/>
      <c r="UFW469" s="43"/>
      <c r="UFX469" s="43"/>
      <c r="UFY469" s="43"/>
      <c r="UFZ469" s="43"/>
      <c r="UGA469" s="43"/>
      <c r="UGB469" s="43"/>
      <c r="UGC469" s="43"/>
      <c r="UGD469" s="43"/>
      <c r="UGE469" s="43"/>
      <c r="UGF469" s="43"/>
      <c r="UGG469" s="43"/>
      <c r="UGH469" s="43"/>
      <c r="UGI469" s="43"/>
      <c r="UGJ469" s="43"/>
      <c r="UGK469" s="43"/>
      <c r="UGL469" s="43"/>
      <c r="UGM469" s="43"/>
      <c r="UGN469" s="43"/>
      <c r="UGO469" s="43"/>
      <c r="UGP469" s="43"/>
      <c r="UGQ469" s="43"/>
      <c r="UGR469" s="43"/>
      <c r="UGS469" s="43"/>
      <c r="UGT469" s="43"/>
      <c r="UGU469" s="43"/>
      <c r="UGV469" s="43"/>
      <c r="UGW469" s="43"/>
      <c r="UGX469" s="43"/>
      <c r="UGY469" s="43"/>
      <c r="UGZ469" s="43"/>
      <c r="UHA469" s="43"/>
      <c r="UHB469" s="43"/>
      <c r="UHC469" s="43"/>
      <c r="UHD469" s="43"/>
      <c r="UHE469" s="43"/>
      <c r="UHF469" s="43"/>
      <c r="UHG469" s="43"/>
      <c r="UHH469" s="43"/>
      <c r="UHI469" s="43"/>
      <c r="UHJ469" s="43"/>
      <c r="UHK469" s="43"/>
      <c r="UHL469" s="43"/>
      <c r="UHM469" s="43"/>
      <c r="UHN469" s="43"/>
      <c r="UHO469" s="43"/>
      <c r="UHP469" s="43"/>
      <c r="UHQ469" s="43"/>
      <c r="UHR469" s="43"/>
      <c r="UHS469" s="43"/>
      <c r="UHT469" s="43"/>
      <c r="UHU469" s="43"/>
      <c r="UHV469" s="43"/>
      <c r="UHW469" s="43"/>
      <c r="UHX469" s="43"/>
      <c r="UHY469" s="43"/>
      <c r="UHZ469" s="43"/>
      <c r="UIA469" s="43"/>
      <c r="UIB469" s="43"/>
      <c r="UIC469" s="43"/>
      <c r="UID469" s="43"/>
      <c r="UIE469" s="43"/>
      <c r="UIF469" s="43"/>
      <c r="UIG469" s="43"/>
      <c r="UIH469" s="43"/>
      <c r="UII469" s="43"/>
      <c r="UIJ469" s="43"/>
      <c r="UIK469" s="43"/>
      <c r="UIL469" s="43"/>
      <c r="UIM469" s="43"/>
      <c r="UIN469" s="43"/>
      <c r="UIO469" s="43"/>
      <c r="UIP469" s="43"/>
      <c r="UIQ469" s="43"/>
      <c r="UIR469" s="43"/>
      <c r="UIS469" s="43"/>
      <c r="UIT469" s="43"/>
      <c r="UIU469" s="43"/>
      <c r="UIV469" s="43"/>
      <c r="UIW469" s="43"/>
      <c r="UIX469" s="43"/>
      <c r="UIY469" s="43"/>
      <c r="UIZ469" s="43"/>
      <c r="UJA469" s="43"/>
      <c r="UJB469" s="43"/>
      <c r="UJC469" s="43"/>
      <c r="UJD469" s="43"/>
      <c r="UJE469" s="43"/>
      <c r="UJF469" s="43"/>
      <c r="UJG469" s="43"/>
      <c r="UJH469" s="43"/>
      <c r="UJI469" s="43"/>
      <c r="UJJ469" s="43"/>
      <c r="UJK469" s="43"/>
      <c r="UJL469" s="43"/>
      <c r="UJM469" s="43"/>
      <c r="UJN469" s="43"/>
      <c r="UJO469" s="43"/>
      <c r="UJP469" s="43"/>
      <c r="UJQ469" s="43"/>
      <c r="UJR469" s="43"/>
      <c r="UJS469" s="43"/>
      <c r="UJT469" s="43"/>
      <c r="UJU469" s="43"/>
      <c r="UJV469" s="43"/>
      <c r="UJW469" s="43"/>
      <c r="UJX469" s="43"/>
      <c r="UJY469" s="43"/>
      <c r="UJZ469" s="43"/>
      <c r="UKA469" s="43"/>
      <c r="UKB469" s="43"/>
      <c r="UKC469" s="43"/>
      <c r="UKD469" s="43"/>
      <c r="UKE469" s="43"/>
      <c r="UKF469" s="43"/>
      <c r="UKG469" s="43"/>
      <c r="UKH469" s="43"/>
      <c r="UKI469" s="43"/>
      <c r="UKJ469" s="43"/>
      <c r="UKK469" s="43"/>
      <c r="UKL469" s="43"/>
      <c r="UKM469" s="43"/>
      <c r="UKN469" s="43"/>
      <c r="UKO469" s="43"/>
      <c r="UKP469" s="43"/>
      <c r="UKQ469" s="43"/>
      <c r="UKR469" s="43"/>
      <c r="UKS469" s="43"/>
      <c r="UKT469" s="43"/>
      <c r="UKU469" s="43"/>
      <c r="UKV469" s="43"/>
      <c r="UKW469" s="43"/>
      <c r="UKX469" s="43"/>
      <c r="UKY469" s="43"/>
      <c r="UKZ469" s="43"/>
      <c r="ULA469" s="43"/>
      <c r="ULB469" s="43"/>
      <c r="ULC469" s="43"/>
      <c r="ULD469" s="43"/>
      <c r="ULE469" s="43"/>
      <c r="ULF469" s="43"/>
      <c r="ULG469" s="43"/>
      <c r="ULH469" s="43"/>
      <c r="ULI469" s="43"/>
      <c r="ULJ469" s="43"/>
      <c r="ULK469" s="43"/>
      <c r="ULL469" s="43"/>
      <c r="ULM469" s="43"/>
      <c r="ULN469" s="43"/>
      <c r="ULO469" s="43"/>
      <c r="ULP469" s="43"/>
      <c r="ULQ469" s="43"/>
      <c r="ULR469" s="43"/>
      <c r="ULS469" s="43"/>
      <c r="ULT469" s="43"/>
      <c r="ULU469" s="43"/>
      <c r="ULV469" s="43"/>
      <c r="ULW469" s="43"/>
      <c r="ULX469" s="43"/>
      <c r="ULY469" s="43"/>
      <c r="ULZ469" s="43"/>
      <c r="UMA469" s="43"/>
      <c r="UMB469" s="43"/>
      <c r="UMC469" s="43"/>
      <c r="UMD469" s="43"/>
      <c r="UME469" s="43"/>
      <c r="UMF469" s="43"/>
      <c r="UMG469" s="43"/>
      <c r="UMH469" s="43"/>
      <c r="UMI469" s="43"/>
      <c r="UMJ469" s="43"/>
      <c r="UMK469" s="43"/>
      <c r="UML469" s="43"/>
      <c r="UMM469" s="43"/>
      <c r="UMN469" s="43"/>
      <c r="UMO469" s="43"/>
      <c r="UMP469" s="43"/>
      <c r="UMQ469" s="43"/>
      <c r="UMR469" s="43"/>
      <c r="UMS469" s="43"/>
      <c r="UMT469" s="43"/>
      <c r="UMU469" s="43"/>
      <c r="UMV469" s="43"/>
      <c r="UMW469" s="43"/>
      <c r="UMX469" s="43"/>
      <c r="UMY469" s="43"/>
      <c r="UMZ469" s="43"/>
      <c r="UNA469" s="43"/>
      <c r="UNB469" s="43"/>
      <c r="UNC469" s="43"/>
      <c r="UND469" s="43"/>
      <c r="UNE469" s="43"/>
      <c r="UNF469" s="43"/>
      <c r="UNG469" s="43"/>
      <c r="UNH469" s="43"/>
      <c r="UNI469" s="43"/>
      <c r="UNJ469" s="43"/>
      <c r="UNK469" s="43"/>
      <c r="UNL469" s="43"/>
      <c r="UNM469" s="43"/>
      <c r="UNN469" s="43"/>
      <c r="UNO469" s="43"/>
      <c r="UNP469" s="43"/>
      <c r="UNQ469" s="43"/>
      <c r="UNR469" s="43"/>
      <c r="UNS469" s="43"/>
      <c r="UNT469" s="43"/>
      <c r="UNU469" s="43"/>
      <c r="UNV469" s="43"/>
      <c r="UNW469" s="43"/>
      <c r="UNX469" s="43"/>
      <c r="UNY469" s="43"/>
      <c r="UNZ469" s="43"/>
      <c r="UOA469" s="43"/>
      <c r="UOB469" s="43"/>
      <c r="UOC469" s="43"/>
      <c r="UOD469" s="43"/>
      <c r="UOE469" s="43"/>
      <c r="UOF469" s="43"/>
      <c r="UOG469" s="43"/>
      <c r="UOH469" s="43"/>
      <c r="UOI469" s="43"/>
      <c r="UOJ469" s="43"/>
      <c r="UOK469" s="43"/>
      <c r="UOL469" s="43"/>
      <c r="UOM469" s="43"/>
      <c r="UON469" s="43"/>
      <c r="UOO469" s="43"/>
      <c r="UOP469" s="43"/>
      <c r="UOQ469" s="43"/>
      <c r="UOR469" s="43"/>
      <c r="UOS469" s="43"/>
      <c r="UOT469" s="43"/>
      <c r="UOU469" s="43"/>
      <c r="UOV469" s="43"/>
      <c r="UOW469" s="43"/>
      <c r="UOX469" s="43"/>
      <c r="UOY469" s="43"/>
      <c r="UOZ469" s="43"/>
      <c r="UPA469" s="43"/>
      <c r="UPB469" s="43"/>
      <c r="UPC469" s="43"/>
      <c r="UPD469" s="43"/>
      <c r="UPE469" s="43"/>
      <c r="UPF469" s="43"/>
      <c r="UPG469" s="43"/>
      <c r="UPH469" s="43"/>
      <c r="UPI469" s="43"/>
      <c r="UPJ469" s="43"/>
      <c r="UPK469" s="43"/>
      <c r="UPL469" s="43"/>
      <c r="UPM469" s="43"/>
      <c r="UPN469" s="43"/>
      <c r="UPO469" s="43"/>
      <c r="UPP469" s="43"/>
      <c r="UPQ469" s="43"/>
      <c r="UPR469" s="43"/>
      <c r="UPS469" s="43"/>
      <c r="UPT469" s="43"/>
      <c r="UPU469" s="43"/>
      <c r="UPV469" s="43"/>
      <c r="UPW469" s="43"/>
      <c r="UPX469" s="43"/>
      <c r="UPY469" s="43"/>
      <c r="UPZ469" s="43"/>
      <c r="UQA469" s="43"/>
      <c r="UQB469" s="43"/>
      <c r="UQC469" s="43"/>
      <c r="UQD469" s="43"/>
      <c r="UQE469" s="43"/>
      <c r="UQF469" s="43"/>
      <c r="UQG469" s="43"/>
      <c r="UQH469" s="43"/>
      <c r="UQI469" s="43"/>
      <c r="UQJ469" s="43"/>
      <c r="UQK469" s="43"/>
      <c r="UQL469" s="43"/>
      <c r="UQM469" s="43"/>
      <c r="UQN469" s="43"/>
      <c r="UQO469" s="43"/>
      <c r="UQP469" s="43"/>
      <c r="UQQ469" s="43"/>
      <c r="UQR469" s="43"/>
      <c r="UQS469" s="43"/>
      <c r="UQT469" s="43"/>
      <c r="UQU469" s="43"/>
      <c r="UQV469" s="43"/>
      <c r="UQW469" s="43"/>
      <c r="UQX469" s="43"/>
      <c r="UQY469" s="43"/>
      <c r="UQZ469" s="43"/>
      <c r="URA469" s="43"/>
      <c r="URB469" s="43"/>
      <c r="URC469" s="43"/>
      <c r="URD469" s="43"/>
      <c r="URE469" s="43"/>
      <c r="URF469" s="43"/>
      <c r="URG469" s="43"/>
      <c r="URH469" s="43"/>
      <c r="URI469" s="43"/>
      <c r="URJ469" s="43"/>
      <c r="URK469" s="43"/>
      <c r="URL469" s="43"/>
      <c r="URM469" s="43"/>
      <c r="URN469" s="43"/>
      <c r="URO469" s="43"/>
      <c r="URP469" s="43"/>
      <c r="URQ469" s="43"/>
      <c r="URR469" s="43"/>
      <c r="URS469" s="43"/>
      <c r="URT469" s="43"/>
      <c r="URU469" s="43"/>
      <c r="URV469" s="43"/>
      <c r="URW469" s="43"/>
      <c r="URX469" s="43"/>
      <c r="URY469" s="43"/>
      <c r="URZ469" s="43"/>
      <c r="USA469" s="43"/>
      <c r="USB469" s="43"/>
      <c r="USC469" s="43"/>
      <c r="USD469" s="43"/>
      <c r="USE469" s="43"/>
      <c r="USF469" s="43"/>
      <c r="USG469" s="43"/>
      <c r="USH469" s="43"/>
      <c r="USI469" s="43"/>
      <c r="USJ469" s="43"/>
      <c r="USK469" s="43"/>
      <c r="USL469" s="43"/>
      <c r="USM469" s="43"/>
      <c r="USN469" s="43"/>
      <c r="USO469" s="43"/>
      <c r="USP469" s="43"/>
      <c r="USQ469" s="43"/>
      <c r="USR469" s="43"/>
      <c r="USS469" s="43"/>
      <c r="UST469" s="43"/>
      <c r="USU469" s="43"/>
      <c r="USV469" s="43"/>
      <c r="USW469" s="43"/>
      <c r="USX469" s="43"/>
      <c r="USY469" s="43"/>
      <c r="USZ469" s="43"/>
      <c r="UTA469" s="43"/>
      <c r="UTB469" s="43"/>
      <c r="UTC469" s="43"/>
      <c r="UTD469" s="43"/>
      <c r="UTE469" s="43"/>
      <c r="UTF469" s="43"/>
      <c r="UTG469" s="43"/>
      <c r="UTH469" s="43"/>
      <c r="UTI469" s="43"/>
      <c r="UTJ469" s="43"/>
      <c r="UTK469" s="43"/>
      <c r="UTL469" s="43"/>
      <c r="UTM469" s="43"/>
      <c r="UTN469" s="43"/>
      <c r="UTO469" s="43"/>
      <c r="UTP469" s="43"/>
      <c r="UTQ469" s="43"/>
      <c r="UTR469" s="43"/>
      <c r="UTS469" s="43"/>
      <c r="UTT469" s="43"/>
      <c r="UTU469" s="43"/>
      <c r="UTV469" s="43"/>
      <c r="UTW469" s="43"/>
      <c r="UTX469" s="43"/>
      <c r="UTY469" s="43"/>
      <c r="UTZ469" s="43"/>
      <c r="UUA469" s="43"/>
      <c r="UUB469" s="43"/>
      <c r="UUC469" s="43"/>
      <c r="UUD469" s="43"/>
      <c r="UUE469" s="43"/>
      <c r="UUF469" s="43"/>
      <c r="UUG469" s="43"/>
      <c r="UUH469" s="43"/>
      <c r="UUI469" s="43"/>
      <c r="UUJ469" s="43"/>
      <c r="UUK469" s="43"/>
      <c r="UUL469" s="43"/>
      <c r="UUM469" s="43"/>
      <c r="UUN469" s="43"/>
      <c r="UUO469" s="43"/>
      <c r="UUP469" s="43"/>
      <c r="UUQ469" s="43"/>
      <c r="UUR469" s="43"/>
      <c r="UUS469" s="43"/>
      <c r="UUT469" s="43"/>
      <c r="UUU469" s="43"/>
      <c r="UUV469" s="43"/>
      <c r="UUW469" s="43"/>
      <c r="UUX469" s="43"/>
      <c r="UUY469" s="43"/>
      <c r="UUZ469" s="43"/>
      <c r="UVA469" s="43"/>
      <c r="UVB469" s="43"/>
      <c r="UVC469" s="43"/>
      <c r="UVD469" s="43"/>
      <c r="UVE469" s="43"/>
      <c r="UVF469" s="43"/>
      <c r="UVG469" s="43"/>
      <c r="UVH469" s="43"/>
      <c r="UVI469" s="43"/>
      <c r="UVJ469" s="43"/>
      <c r="UVK469" s="43"/>
      <c r="UVL469" s="43"/>
      <c r="UVM469" s="43"/>
      <c r="UVN469" s="43"/>
      <c r="UVO469" s="43"/>
      <c r="UVP469" s="43"/>
      <c r="UVQ469" s="43"/>
      <c r="UVR469" s="43"/>
      <c r="UVS469" s="43"/>
      <c r="UVT469" s="43"/>
      <c r="UVU469" s="43"/>
      <c r="UVV469" s="43"/>
      <c r="UVW469" s="43"/>
      <c r="UVX469" s="43"/>
      <c r="UVY469" s="43"/>
      <c r="UVZ469" s="43"/>
      <c r="UWA469" s="43"/>
      <c r="UWB469" s="43"/>
      <c r="UWC469" s="43"/>
      <c r="UWD469" s="43"/>
      <c r="UWE469" s="43"/>
      <c r="UWF469" s="43"/>
      <c r="UWG469" s="43"/>
      <c r="UWH469" s="43"/>
      <c r="UWI469" s="43"/>
      <c r="UWJ469" s="43"/>
      <c r="UWK469" s="43"/>
      <c r="UWL469" s="43"/>
      <c r="UWM469" s="43"/>
      <c r="UWN469" s="43"/>
      <c r="UWO469" s="43"/>
      <c r="UWP469" s="43"/>
      <c r="UWQ469" s="43"/>
      <c r="UWR469" s="43"/>
      <c r="UWS469" s="43"/>
      <c r="UWT469" s="43"/>
      <c r="UWU469" s="43"/>
      <c r="UWV469" s="43"/>
      <c r="UWW469" s="43"/>
      <c r="UWX469" s="43"/>
      <c r="UWY469" s="43"/>
      <c r="UWZ469" s="43"/>
      <c r="UXA469" s="43"/>
      <c r="UXB469" s="43"/>
      <c r="UXC469" s="43"/>
      <c r="UXD469" s="43"/>
      <c r="UXE469" s="43"/>
      <c r="UXF469" s="43"/>
      <c r="UXG469" s="43"/>
      <c r="UXH469" s="43"/>
      <c r="UXI469" s="43"/>
      <c r="UXJ469" s="43"/>
      <c r="UXK469" s="43"/>
      <c r="UXL469" s="43"/>
      <c r="UXM469" s="43"/>
      <c r="UXN469" s="43"/>
      <c r="UXO469" s="43"/>
      <c r="UXP469" s="43"/>
      <c r="UXQ469" s="43"/>
      <c r="UXR469" s="43"/>
      <c r="UXS469" s="43"/>
      <c r="UXT469" s="43"/>
      <c r="UXU469" s="43"/>
      <c r="UXV469" s="43"/>
      <c r="UXW469" s="43"/>
      <c r="UXX469" s="43"/>
      <c r="UXY469" s="43"/>
      <c r="UXZ469" s="43"/>
      <c r="UYA469" s="43"/>
      <c r="UYB469" s="43"/>
      <c r="UYC469" s="43"/>
      <c r="UYD469" s="43"/>
      <c r="UYE469" s="43"/>
      <c r="UYF469" s="43"/>
      <c r="UYG469" s="43"/>
      <c r="UYH469" s="43"/>
      <c r="UYI469" s="43"/>
      <c r="UYJ469" s="43"/>
      <c r="UYK469" s="43"/>
      <c r="UYL469" s="43"/>
      <c r="UYM469" s="43"/>
      <c r="UYN469" s="43"/>
      <c r="UYO469" s="43"/>
      <c r="UYP469" s="43"/>
      <c r="UYQ469" s="43"/>
      <c r="UYR469" s="43"/>
      <c r="UYS469" s="43"/>
      <c r="UYT469" s="43"/>
      <c r="UYU469" s="43"/>
      <c r="UYV469" s="43"/>
      <c r="UYW469" s="43"/>
      <c r="UYX469" s="43"/>
      <c r="UYY469" s="43"/>
      <c r="UYZ469" s="43"/>
      <c r="UZA469" s="43"/>
      <c r="UZB469" s="43"/>
      <c r="UZC469" s="43"/>
      <c r="UZD469" s="43"/>
      <c r="UZE469" s="43"/>
      <c r="UZF469" s="43"/>
      <c r="UZG469" s="43"/>
      <c r="UZH469" s="43"/>
      <c r="UZI469" s="43"/>
      <c r="UZJ469" s="43"/>
      <c r="UZK469" s="43"/>
      <c r="UZL469" s="43"/>
      <c r="UZM469" s="43"/>
      <c r="UZN469" s="43"/>
      <c r="UZO469" s="43"/>
      <c r="UZP469" s="43"/>
      <c r="UZQ469" s="43"/>
      <c r="UZR469" s="43"/>
      <c r="UZS469" s="43"/>
      <c r="UZT469" s="43"/>
      <c r="UZU469" s="43"/>
      <c r="UZV469" s="43"/>
      <c r="UZW469" s="43"/>
      <c r="UZX469" s="43"/>
      <c r="UZY469" s="43"/>
      <c r="UZZ469" s="43"/>
      <c r="VAA469" s="43"/>
      <c r="VAB469" s="43"/>
      <c r="VAC469" s="43"/>
      <c r="VAD469" s="43"/>
      <c r="VAE469" s="43"/>
      <c r="VAF469" s="43"/>
      <c r="VAG469" s="43"/>
      <c r="VAH469" s="43"/>
      <c r="VAI469" s="43"/>
      <c r="VAJ469" s="43"/>
      <c r="VAK469" s="43"/>
      <c r="VAL469" s="43"/>
      <c r="VAM469" s="43"/>
      <c r="VAN469" s="43"/>
      <c r="VAO469" s="43"/>
      <c r="VAP469" s="43"/>
      <c r="VAQ469" s="43"/>
      <c r="VAR469" s="43"/>
      <c r="VAS469" s="43"/>
      <c r="VAT469" s="43"/>
      <c r="VAU469" s="43"/>
      <c r="VAV469" s="43"/>
      <c r="VAW469" s="43"/>
      <c r="VAX469" s="43"/>
      <c r="VAY469" s="43"/>
      <c r="VAZ469" s="43"/>
      <c r="VBA469" s="43"/>
      <c r="VBB469" s="43"/>
      <c r="VBC469" s="43"/>
      <c r="VBD469" s="43"/>
      <c r="VBE469" s="43"/>
      <c r="VBF469" s="43"/>
      <c r="VBG469" s="43"/>
      <c r="VBH469" s="43"/>
      <c r="VBI469" s="43"/>
      <c r="VBJ469" s="43"/>
      <c r="VBK469" s="43"/>
      <c r="VBL469" s="43"/>
      <c r="VBM469" s="43"/>
      <c r="VBN469" s="43"/>
      <c r="VBO469" s="43"/>
      <c r="VBP469" s="43"/>
      <c r="VBQ469" s="43"/>
      <c r="VBR469" s="43"/>
      <c r="VBS469" s="43"/>
      <c r="VBT469" s="43"/>
      <c r="VBU469" s="43"/>
      <c r="VBV469" s="43"/>
      <c r="VBW469" s="43"/>
      <c r="VBX469" s="43"/>
      <c r="VBY469" s="43"/>
      <c r="VBZ469" s="43"/>
      <c r="VCA469" s="43"/>
      <c r="VCB469" s="43"/>
      <c r="VCC469" s="43"/>
      <c r="VCD469" s="43"/>
      <c r="VCE469" s="43"/>
      <c r="VCF469" s="43"/>
      <c r="VCG469" s="43"/>
      <c r="VCH469" s="43"/>
      <c r="VCI469" s="43"/>
      <c r="VCJ469" s="43"/>
      <c r="VCK469" s="43"/>
      <c r="VCL469" s="43"/>
      <c r="VCM469" s="43"/>
      <c r="VCN469" s="43"/>
      <c r="VCO469" s="43"/>
      <c r="VCP469" s="43"/>
      <c r="VCQ469" s="43"/>
      <c r="VCR469" s="43"/>
      <c r="VCS469" s="43"/>
      <c r="VCT469" s="43"/>
      <c r="VCU469" s="43"/>
      <c r="VCV469" s="43"/>
      <c r="VCW469" s="43"/>
      <c r="VCX469" s="43"/>
      <c r="VCY469" s="43"/>
      <c r="VCZ469" s="43"/>
      <c r="VDA469" s="43"/>
      <c r="VDB469" s="43"/>
      <c r="VDC469" s="43"/>
      <c r="VDD469" s="43"/>
      <c r="VDE469" s="43"/>
      <c r="VDF469" s="43"/>
      <c r="VDG469" s="43"/>
      <c r="VDH469" s="43"/>
      <c r="VDI469" s="43"/>
      <c r="VDJ469" s="43"/>
      <c r="VDK469" s="43"/>
      <c r="VDL469" s="43"/>
      <c r="VDM469" s="43"/>
      <c r="VDN469" s="43"/>
      <c r="VDO469" s="43"/>
      <c r="VDP469" s="43"/>
      <c r="VDQ469" s="43"/>
      <c r="VDR469" s="43"/>
      <c r="VDS469" s="43"/>
      <c r="VDT469" s="43"/>
      <c r="VDU469" s="43"/>
      <c r="VDV469" s="43"/>
      <c r="VDW469" s="43"/>
      <c r="VDX469" s="43"/>
      <c r="VDY469" s="43"/>
      <c r="VDZ469" s="43"/>
      <c r="VEA469" s="43"/>
      <c r="VEB469" s="43"/>
      <c r="VEC469" s="43"/>
      <c r="VED469" s="43"/>
      <c r="VEE469" s="43"/>
      <c r="VEF469" s="43"/>
      <c r="VEG469" s="43"/>
      <c r="VEH469" s="43"/>
      <c r="VEI469" s="43"/>
      <c r="VEJ469" s="43"/>
      <c r="VEK469" s="43"/>
      <c r="VEL469" s="43"/>
      <c r="VEM469" s="43"/>
      <c r="VEN469" s="43"/>
      <c r="VEO469" s="43"/>
      <c r="VEP469" s="43"/>
      <c r="VEQ469" s="43"/>
      <c r="VER469" s="43"/>
      <c r="VES469" s="43"/>
      <c r="VET469" s="43"/>
      <c r="VEU469" s="43"/>
      <c r="VEV469" s="43"/>
      <c r="VEW469" s="43"/>
      <c r="VEX469" s="43"/>
      <c r="VEY469" s="43"/>
      <c r="VEZ469" s="43"/>
      <c r="VFA469" s="43"/>
      <c r="VFB469" s="43"/>
      <c r="VFC469" s="43"/>
      <c r="VFD469" s="43"/>
      <c r="VFE469" s="43"/>
      <c r="VFF469" s="43"/>
      <c r="VFG469" s="43"/>
      <c r="VFH469" s="43"/>
      <c r="VFI469" s="43"/>
      <c r="VFJ469" s="43"/>
      <c r="VFK469" s="43"/>
      <c r="VFL469" s="43"/>
      <c r="VFM469" s="43"/>
      <c r="VFN469" s="43"/>
      <c r="VFO469" s="43"/>
      <c r="VFP469" s="43"/>
      <c r="VFQ469" s="43"/>
      <c r="VFR469" s="43"/>
      <c r="VFS469" s="43"/>
      <c r="VFT469" s="43"/>
      <c r="VFU469" s="43"/>
      <c r="VFV469" s="43"/>
      <c r="VFW469" s="43"/>
      <c r="VFX469" s="43"/>
      <c r="VFY469" s="43"/>
      <c r="VFZ469" s="43"/>
      <c r="VGA469" s="43"/>
      <c r="VGB469" s="43"/>
      <c r="VGC469" s="43"/>
      <c r="VGD469" s="43"/>
      <c r="VGE469" s="43"/>
      <c r="VGF469" s="43"/>
      <c r="VGG469" s="43"/>
      <c r="VGH469" s="43"/>
      <c r="VGI469" s="43"/>
      <c r="VGJ469" s="43"/>
      <c r="VGK469" s="43"/>
      <c r="VGL469" s="43"/>
      <c r="VGM469" s="43"/>
      <c r="VGN469" s="43"/>
      <c r="VGO469" s="43"/>
      <c r="VGP469" s="43"/>
      <c r="VGQ469" s="43"/>
      <c r="VGR469" s="43"/>
      <c r="VGS469" s="43"/>
      <c r="VGT469" s="43"/>
      <c r="VGU469" s="43"/>
      <c r="VGV469" s="43"/>
      <c r="VGW469" s="43"/>
      <c r="VGX469" s="43"/>
      <c r="VGY469" s="43"/>
      <c r="VGZ469" s="43"/>
      <c r="VHA469" s="43"/>
      <c r="VHB469" s="43"/>
      <c r="VHC469" s="43"/>
      <c r="VHD469" s="43"/>
      <c r="VHE469" s="43"/>
      <c r="VHF469" s="43"/>
      <c r="VHG469" s="43"/>
      <c r="VHH469" s="43"/>
      <c r="VHI469" s="43"/>
      <c r="VHJ469" s="43"/>
      <c r="VHK469" s="43"/>
      <c r="VHL469" s="43"/>
      <c r="VHM469" s="43"/>
      <c r="VHN469" s="43"/>
      <c r="VHO469" s="43"/>
      <c r="VHP469" s="43"/>
      <c r="VHQ469" s="43"/>
      <c r="VHR469" s="43"/>
      <c r="VHS469" s="43"/>
      <c r="VHT469" s="43"/>
      <c r="VHU469" s="43"/>
      <c r="VHV469" s="43"/>
      <c r="VHW469" s="43"/>
      <c r="VHX469" s="43"/>
      <c r="VHY469" s="43"/>
      <c r="VHZ469" s="43"/>
      <c r="VIA469" s="43"/>
      <c r="VIB469" s="43"/>
      <c r="VIC469" s="43"/>
      <c r="VID469" s="43"/>
      <c r="VIE469" s="43"/>
      <c r="VIF469" s="43"/>
      <c r="VIG469" s="43"/>
      <c r="VIH469" s="43"/>
      <c r="VII469" s="43"/>
      <c r="VIJ469" s="43"/>
      <c r="VIK469" s="43"/>
      <c r="VIL469" s="43"/>
      <c r="VIM469" s="43"/>
      <c r="VIN469" s="43"/>
      <c r="VIO469" s="43"/>
      <c r="VIP469" s="43"/>
      <c r="VIQ469" s="43"/>
      <c r="VIR469" s="43"/>
      <c r="VIS469" s="43"/>
      <c r="VIT469" s="43"/>
      <c r="VIU469" s="43"/>
      <c r="VIV469" s="43"/>
      <c r="VIW469" s="43"/>
      <c r="VIX469" s="43"/>
      <c r="VIY469" s="43"/>
      <c r="VIZ469" s="43"/>
      <c r="VJA469" s="43"/>
      <c r="VJB469" s="43"/>
      <c r="VJC469" s="43"/>
      <c r="VJD469" s="43"/>
      <c r="VJE469" s="43"/>
      <c r="VJF469" s="43"/>
      <c r="VJG469" s="43"/>
      <c r="VJH469" s="43"/>
      <c r="VJI469" s="43"/>
      <c r="VJJ469" s="43"/>
      <c r="VJK469" s="43"/>
      <c r="VJL469" s="43"/>
      <c r="VJM469" s="43"/>
      <c r="VJN469" s="43"/>
      <c r="VJO469" s="43"/>
      <c r="VJP469" s="43"/>
      <c r="VJQ469" s="43"/>
      <c r="VJR469" s="43"/>
      <c r="VJS469" s="43"/>
      <c r="VJT469" s="43"/>
      <c r="VJU469" s="43"/>
      <c r="VJV469" s="43"/>
      <c r="VJW469" s="43"/>
      <c r="VJX469" s="43"/>
      <c r="VJY469" s="43"/>
      <c r="VJZ469" s="43"/>
      <c r="VKA469" s="43"/>
      <c r="VKB469" s="43"/>
      <c r="VKC469" s="43"/>
      <c r="VKD469" s="43"/>
      <c r="VKE469" s="43"/>
      <c r="VKF469" s="43"/>
      <c r="VKG469" s="43"/>
      <c r="VKH469" s="43"/>
      <c r="VKI469" s="43"/>
      <c r="VKJ469" s="43"/>
      <c r="VKK469" s="43"/>
      <c r="VKL469" s="43"/>
      <c r="VKM469" s="43"/>
      <c r="VKN469" s="43"/>
      <c r="VKO469" s="43"/>
      <c r="VKP469" s="43"/>
      <c r="VKQ469" s="43"/>
      <c r="VKR469" s="43"/>
      <c r="VKS469" s="43"/>
      <c r="VKT469" s="43"/>
      <c r="VKU469" s="43"/>
      <c r="VKV469" s="43"/>
      <c r="VKW469" s="43"/>
      <c r="VKX469" s="43"/>
      <c r="VKY469" s="43"/>
      <c r="VKZ469" s="43"/>
      <c r="VLA469" s="43"/>
      <c r="VLB469" s="43"/>
      <c r="VLC469" s="43"/>
      <c r="VLD469" s="43"/>
      <c r="VLE469" s="43"/>
      <c r="VLF469" s="43"/>
      <c r="VLG469" s="43"/>
      <c r="VLH469" s="43"/>
      <c r="VLI469" s="43"/>
      <c r="VLJ469" s="43"/>
      <c r="VLK469" s="43"/>
      <c r="VLL469" s="43"/>
      <c r="VLM469" s="43"/>
      <c r="VLN469" s="43"/>
      <c r="VLO469" s="43"/>
      <c r="VLP469" s="43"/>
      <c r="VLQ469" s="43"/>
      <c r="VLR469" s="43"/>
      <c r="VLS469" s="43"/>
      <c r="VLT469" s="43"/>
      <c r="VLU469" s="43"/>
      <c r="VLV469" s="43"/>
      <c r="VLW469" s="43"/>
      <c r="VLX469" s="43"/>
      <c r="VLY469" s="43"/>
      <c r="VLZ469" s="43"/>
      <c r="VMA469" s="43"/>
      <c r="VMB469" s="43"/>
      <c r="VMC469" s="43"/>
      <c r="VMD469" s="43"/>
      <c r="VME469" s="43"/>
      <c r="VMF469" s="43"/>
      <c r="VMG469" s="43"/>
      <c r="VMH469" s="43"/>
      <c r="VMI469" s="43"/>
      <c r="VMJ469" s="43"/>
      <c r="VMK469" s="43"/>
      <c r="VML469" s="43"/>
      <c r="VMM469" s="43"/>
      <c r="VMN469" s="43"/>
      <c r="VMO469" s="43"/>
      <c r="VMP469" s="43"/>
      <c r="VMQ469" s="43"/>
      <c r="VMR469" s="43"/>
      <c r="VMS469" s="43"/>
      <c r="VMT469" s="43"/>
      <c r="VMU469" s="43"/>
      <c r="VMV469" s="43"/>
      <c r="VMW469" s="43"/>
      <c r="VMX469" s="43"/>
      <c r="VMY469" s="43"/>
      <c r="VMZ469" s="43"/>
      <c r="VNA469" s="43"/>
      <c r="VNB469" s="43"/>
      <c r="VNC469" s="43"/>
      <c r="VND469" s="43"/>
      <c r="VNE469" s="43"/>
      <c r="VNF469" s="43"/>
      <c r="VNG469" s="43"/>
      <c r="VNH469" s="43"/>
      <c r="VNI469" s="43"/>
      <c r="VNJ469" s="43"/>
      <c r="VNK469" s="43"/>
      <c r="VNL469" s="43"/>
      <c r="VNM469" s="43"/>
      <c r="VNN469" s="43"/>
      <c r="VNO469" s="43"/>
      <c r="VNP469" s="43"/>
      <c r="VNQ469" s="43"/>
      <c r="VNR469" s="43"/>
      <c r="VNS469" s="43"/>
      <c r="VNT469" s="43"/>
      <c r="VNU469" s="43"/>
      <c r="VNV469" s="43"/>
      <c r="VNW469" s="43"/>
      <c r="VNX469" s="43"/>
      <c r="VNY469" s="43"/>
      <c r="VNZ469" s="43"/>
      <c r="VOA469" s="43"/>
      <c r="VOB469" s="43"/>
      <c r="VOC469" s="43"/>
      <c r="VOD469" s="43"/>
      <c r="VOE469" s="43"/>
      <c r="VOF469" s="43"/>
      <c r="VOG469" s="43"/>
      <c r="VOH469" s="43"/>
      <c r="VOI469" s="43"/>
      <c r="VOJ469" s="43"/>
      <c r="VOK469" s="43"/>
      <c r="VOL469" s="43"/>
      <c r="VOM469" s="43"/>
      <c r="VON469" s="43"/>
      <c r="VOO469" s="43"/>
      <c r="VOP469" s="43"/>
      <c r="VOQ469" s="43"/>
      <c r="VOR469" s="43"/>
      <c r="VOS469" s="43"/>
      <c r="VOT469" s="43"/>
      <c r="VOU469" s="43"/>
      <c r="VOV469" s="43"/>
      <c r="VOW469" s="43"/>
      <c r="VOX469" s="43"/>
      <c r="VOY469" s="43"/>
      <c r="VOZ469" s="43"/>
      <c r="VPA469" s="43"/>
      <c r="VPB469" s="43"/>
      <c r="VPC469" s="43"/>
      <c r="VPD469" s="43"/>
      <c r="VPE469" s="43"/>
      <c r="VPF469" s="43"/>
      <c r="VPG469" s="43"/>
      <c r="VPH469" s="43"/>
      <c r="VPI469" s="43"/>
      <c r="VPJ469" s="43"/>
      <c r="VPK469" s="43"/>
      <c r="VPL469" s="43"/>
      <c r="VPM469" s="43"/>
      <c r="VPN469" s="43"/>
      <c r="VPO469" s="43"/>
      <c r="VPP469" s="43"/>
      <c r="VPQ469" s="43"/>
      <c r="VPR469" s="43"/>
      <c r="VPS469" s="43"/>
      <c r="VPT469" s="43"/>
      <c r="VPU469" s="43"/>
      <c r="VPV469" s="43"/>
      <c r="VPW469" s="43"/>
      <c r="VPX469" s="43"/>
      <c r="VPY469" s="43"/>
      <c r="VPZ469" s="43"/>
      <c r="VQA469" s="43"/>
      <c r="VQB469" s="43"/>
      <c r="VQC469" s="43"/>
      <c r="VQD469" s="43"/>
      <c r="VQE469" s="43"/>
      <c r="VQF469" s="43"/>
      <c r="VQG469" s="43"/>
      <c r="VQH469" s="43"/>
      <c r="VQI469" s="43"/>
      <c r="VQJ469" s="43"/>
      <c r="VQK469" s="43"/>
      <c r="VQL469" s="43"/>
      <c r="VQM469" s="43"/>
      <c r="VQN469" s="43"/>
      <c r="VQO469" s="43"/>
      <c r="VQP469" s="43"/>
      <c r="VQQ469" s="43"/>
      <c r="VQR469" s="43"/>
      <c r="VQS469" s="43"/>
      <c r="VQT469" s="43"/>
      <c r="VQU469" s="43"/>
      <c r="VQV469" s="43"/>
      <c r="VQW469" s="43"/>
      <c r="VQX469" s="43"/>
      <c r="VQY469" s="43"/>
      <c r="VQZ469" s="43"/>
      <c r="VRA469" s="43"/>
      <c r="VRB469" s="43"/>
      <c r="VRC469" s="43"/>
      <c r="VRD469" s="43"/>
      <c r="VRE469" s="43"/>
      <c r="VRF469" s="43"/>
      <c r="VRG469" s="43"/>
      <c r="VRH469" s="43"/>
      <c r="VRI469" s="43"/>
      <c r="VRJ469" s="43"/>
      <c r="VRK469" s="43"/>
      <c r="VRL469" s="43"/>
      <c r="VRM469" s="43"/>
      <c r="VRN469" s="43"/>
      <c r="VRO469" s="43"/>
      <c r="VRP469" s="43"/>
      <c r="VRQ469" s="43"/>
      <c r="VRR469" s="43"/>
      <c r="VRS469" s="43"/>
      <c r="VRT469" s="43"/>
      <c r="VRU469" s="43"/>
      <c r="VRV469" s="43"/>
      <c r="VRW469" s="43"/>
      <c r="VRX469" s="43"/>
      <c r="VRY469" s="43"/>
      <c r="VRZ469" s="43"/>
      <c r="VSA469" s="43"/>
      <c r="VSB469" s="43"/>
      <c r="VSC469" s="43"/>
      <c r="VSD469" s="43"/>
      <c r="VSE469" s="43"/>
      <c r="VSF469" s="43"/>
      <c r="VSG469" s="43"/>
      <c r="VSH469" s="43"/>
      <c r="VSI469" s="43"/>
      <c r="VSJ469" s="43"/>
      <c r="VSK469" s="43"/>
      <c r="VSL469" s="43"/>
      <c r="VSM469" s="43"/>
      <c r="VSN469" s="43"/>
      <c r="VSO469" s="43"/>
      <c r="VSP469" s="43"/>
      <c r="VSQ469" s="43"/>
      <c r="VSR469" s="43"/>
      <c r="VSS469" s="43"/>
      <c r="VST469" s="43"/>
      <c r="VSU469" s="43"/>
      <c r="VSV469" s="43"/>
      <c r="VSW469" s="43"/>
      <c r="VSX469" s="43"/>
      <c r="VSY469" s="43"/>
      <c r="VSZ469" s="43"/>
      <c r="VTA469" s="43"/>
      <c r="VTB469" s="43"/>
      <c r="VTC469" s="43"/>
      <c r="VTD469" s="43"/>
      <c r="VTE469" s="43"/>
      <c r="VTF469" s="43"/>
      <c r="VTG469" s="43"/>
      <c r="VTH469" s="43"/>
      <c r="VTI469" s="43"/>
      <c r="VTJ469" s="43"/>
      <c r="VTK469" s="43"/>
      <c r="VTL469" s="43"/>
      <c r="VTM469" s="43"/>
      <c r="VTN469" s="43"/>
      <c r="VTO469" s="43"/>
      <c r="VTP469" s="43"/>
      <c r="VTQ469" s="43"/>
      <c r="VTR469" s="43"/>
      <c r="VTS469" s="43"/>
      <c r="VTT469" s="43"/>
      <c r="VTU469" s="43"/>
      <c r="VTV469" s="43"/>
      <c r="VTW469" s="43"/>
      <c r="VTX469" s="43"/>
      <c r="VTY469" s="43"/>
      <c r="VTZ469" s="43"/>
      <c r="VUA469" s="43"/>
      <c r="VUB469" s="43"/>
      <c r="VUC469" s="43"/>
      <c r="VUD469" s="43"/>
      <c r="VUE469" s="43"/>
      <c r="VUF469" s="43"/>
      <c r="VUG469" s="43"/>
      <c r="VUH469" s="43"/>
      <c r="VUI469" s="43"/>
      <c r="VUJ469" s="43"/>
      <c r="VUK469" s="43"/>
      <c r="VUL469" s="43"/>
      <c r="VUM469" s="43"/>
      <c r="VUN469" s="43"/>
      <c r="VUO469" s="43"/>
      <c r="VUP469" s="43"/>
      <c r="VUQ469" s="43"/>
      <c r="VUR469" s="43"/>
      <c r="VUS469" s="43"/>
      <c r="VUT469" s="43"/>
      <c r="VUU469" s="43"/>
      <c r="VUV469" s="43"/>
      <c r="VUW469" s="43"/>
      <c r="VUX469" s="43"/>
      <c r="VUY469" s="43"/>
      <c r="VUZ469" s="43"/>
      <c r="VVA469" s="43"/>
      <c r="VVB469" s="43"/>
      <c r="VVC469" s="43"/>
      <c r="VVD469" s="43"/>
      <c r="VVE469" s="43"/>
      <c r="VVF469" s="43"/>
      <c r="VVG469" s="43"/>
      <c r="VVH469" s="43"/>
      <c r="VVI469" s="43"/>
      <c r="VVJ469" s="43"/>
      <c r="VVK469" s="43"/>
      <c r="VVL469" s="43"/>
      <c r="VVM469" s="43"/>
      <c r="VVN469" s="43"/>
      <c r="VVO469" s="43"/>
      <c r="VVP469" s="43"/>
      <c r="VVQ469" s="43"/>
      <c r="VVR469" s="43"/>
      <c r="VVS469" s="43"/>
      <c r="VVT469" s="43"/>
      <c r="VVU469" s="43"/>
      <c r="VVV469" s="43"/>
      <c r="VVW469" s="43"/>
      <c r="VVX469" s="43"/>
      <c r="VVY469" s="43"/>
      <c r="VVZ469" s="43"/>
      <c r="VWA469" s="43"/>
      <c r="VWB469" s="43"/>
      <c r="VWC469" s="43"/>
      <c r="VWD469" s="43"/>
      <c r="VWE469" s="43"/>
      <c r="VWF469" s="43"/>
      <c r="VWG469" s="43"/>
      <c r="VWH469" s="43"/>
      <c r="VWI469" s="43"/>
      <c r="VWJ469" s="43"/>
      <c r="VWK469" s="43"/>
      <c r="VWL469" s="43"/>
      <c r="VWM469" s="43"/>
      <c r="VWN469" s="43"/>
      <c r="VWO469" s="43"/>
      <c r="VWP469" s="43"/>
      <c r="VWQ469" s="43"/>
      <c r="VWR469" s="43"/>
      <c r="VWS469" s="43"/>
      <c r="VWT469" s="43"/>
      <c r="VWU469" s="43"/>
      <c r="VWV469" s="43"/>
      <c r="VWW469" s="43"/>
      <c r="VWX469" s="43"/>
      <c r="VWY469" s="43"/>
      <c r="VWZ469" s="43"/>
      <c r="VXA469" s="43"/>
      <c r="VXB469" s="43"/>
      <c r="VXC469" s="43"/>
      <c r="VXD469" s="43"/>
      <c r="VXE469" s="43"/>
      <c r="VXF469" s="43"/>
      <c r="VXG469" s="43"/>
      <c r="VXH469" s="43"/>
      <c r="VXI469" s="43"/>
      <c r="VXJ469" s="43"/>
      <c r="VXK469" s="43"/>
      <c r="VXL469" s="43"/>
      <c r="VXM469" s="43"/>
      <c r="VXN469" s="43"/>
      <c r="VXO469" s="43"/>
      <c r="VXP469" s="43"/>
      <c r="VXQ469" s="43"/>
      <c r="VXR469" s="43"/>
      <c r="VXS469" s="43"/>
      <c r="VXT469" s="43"/>
      <c r="VXU469" s="43"/>
      <c r="VXV469" s="43"/>
      <c r="VXW469" s="43"/>
      <c r="VXX469" s="43"/>
      <c r="VXY469" s="43"/>
      <c r="VXZ469" s="43"/>
      <c r="VYA469" s="43"/>
      <c r="VYB469" s="43"/>
      <c r="VYC469" s="43"/>
      <c r="VYD469" s="43"/>
      <c r="VYE469" s="43"/>
      <c r="VYF469" s="43"/>
      <c r="VYG469" s="43"/>
      <c r="VYH469" s="43"/>
      <c r="VYI469" s="43"/>
      <c r="VYJ469" s="43"/>
      <c r="VYK469" s="43"/>
      <c r="VYL469" s="43"/>
      <c r="VYM469" s="43"/>
      <c r="VYN469" s="43"/>
      <c r="VYO469" s="43"/>
      <c r="VYP469" s="43"/>
      <c r="VYQ469" s="43"/>
      <c r="VYR469" s="43"/>
      <c r="VYS469" s="43"/>
      <c r="VYT469" s="43"/>
      <c r="VYU469" s="43"/>
      <c r="VYV469" s="43"/>
      <c r="VYW469" s="43"/>
      <c r="VYX469" s="43"/>
      <c r="VYY469" s="43"/>
      <c r="VYZ469" s="43"/>
      <c r="VZA469" s="43"/>
      <c r="VZB469" s="43"/>
      <c r="VZC469" s="43"/>
      <c r="VZD469" s="43"/>
      <c r="VZE469" s="43"/>
      <c r="VZF469" s="43"/>
      <c r="VZG469" s="43"/>
      <c r="VZH469" s="43"/>
      <c r="VZI469" s="43"/>
      <c r="VZJ469" s="43"/>
      <c r="VZK469" s="43"/>
      <c r="VZL469" s="43"/>
      <c r="VZM469" s="43"/>
      <c r="VZN469" s="43"/>
      <c r="VZO469" s="43"/>
      <c r="VZP469" s="43"/>
      <c r="VZQ469" s="43"/>
      <c r="VZR469" s="43"/>
      <c r="VZS469" s="43"/>
      <c r="VZT469" s="43"/>
      <c r="VZU469" s="43"/>
      <c r="VZV469" s="43"/>
      <c r="VZW469" s="43"/>
      <c r="VZX469" s="43"/>
      <c r="VZY469" s="43"/>
      <c r="VZZ469" s="43"/>
      <c r="WAA469" s="43"/>
      <c r="WAB469" s="43"/>
      <c r="WAC469" s="43"/>
      <c r="WAD469" s="43"/>
      <c r="WAE469" s="43"/>
      <c r="WAF469" s="43"/>
      <c r="WAG469" s="43"/>
      <c r="WAH469" s="43"/>
      <c r="WAI469" s="43"/>
      <c r="WAJ469" s="43"/>
      <c r="WAK469" s="43"/>
      <c r="WAL469" s="43"/>
      <c r="WAM469" s="43"/>
      <c r="WAN469" s="43"/>
      <c r="WAO469" s="43"/>
      <c r="WAP469" s="43"/>
      <c r="WAQ469" s="43"/>
      <c r="WAR469" s="43"/>
      <c r="WAS469" s="43"/>
      <c r="WAT469" s="43"/>
      <c r="WAU469" s="43"/>
      <c r="WAV469" s="43"/>
      <c r="WAW469" s="43"/>
      <c r="WAX469" s="43"/>
      <c r="WAY469" s="43"/>
      <c r="WAZ469" s="43"/>
      <c r="WBA469" s="43"/>
      <c r="WBB469" s="43"/>
      <c r="WBC469" s="43"/>
      <c r="WBD469" s="43"/>
      <c r="WBE469" s="43"/>
      <c r="WBF469" s="43"/>
      <c r="WBG469" s="43"/>
      <c r="WBH469" s="43"/>
      <c r="WBI469" s="43"/>
      <c r="WBJ469" s="43"/>
      <c r="WBK469" s="43"/>
      <c r="WBL469" s="43"/>
      <c r="WBM469" s="43"/>
      <c r="WBN469" s="43"/>
      <c r="WBO469" s="43"/>
      <c r="WBP469" s="43"/>
      <c r="WBQ469" s="43"/>
      <c r="WBR469" s="43"/>
      <c r="WBS469" s="43"/>
      <c r="WBT469" s="43"/>
      <c r="WBU469" s="43"/>
      <c r="WBV469" s="43"/>
      <c r="WBW469" s="43"/>
      <c r="WBX469" s="43"/>
      <c r="WBY469" s="43"/>
      <c r="WBZ469" s="43"/>
      <c r="WCA469" s="43"/>
      <c r="WCB469" s="43"/>
      <c r="WCC469" s="43"/>
      <c r="WCD469" s="43"/>
      <c r="WCE469" s="43"/>
      <c r="WCF469" s="43"/>
      <c r="WCG469" s="43"/>
      <c r="WCH469" s="43"/>
      <c r="WCI469" s="43"/>
      <c r="WCJ469" s="43"/>
      <c r="WCK469" s="43"/>
      <c r="WCL469" s="43"/>
      <c r="WCM469" s="43"/>
      <c r="WCN469" s="43"/>
      <c r="WCO469" s="43"/>
      <c r="WCP469" s="43"/>
      <c r="WCQ469" s="43"/>
      <c r="WCR469" s="43"/>
      <c r="WCS469" s="43"/>
      <c r="WCT469" s="43"/>
      <c r="WCU469" s="43"/>
      <c r="WCV469" s="43"/>
      <c r="WCW469" s="43"/>
      <c r="WCX469" s="43"/>
      <c r="WCY469" s="43"/>
      <c r="WCZ469" s="43"/>
      <c r="WDA469" s="43"/>
      <c r="WDB469" s="43"/>
      <c r="WDC469" s="43"/>
      <c r="WDD469" s="43"/>
      <c r="WDE469" s="43"/>
      <c r="WDF469" s="43"/>
      <c r="WDG469" s="43"/>
      <c r="WDH469" s="43"/>
      <c r="WDI469" s="43"/>
      <c r="WDJ469" s="43"/>
      <c r="WDK469" s="43"/>
      <c r="WDL469" s="43"/>
      <c r="WDM469" s="43"/>
      <c r="WDN469" s="43"/>
      <c r="WDO469" s="43"/>
      <c r="WDP469" s="43"/>
      <c r="WDQ469" s="43"/>
      <c r="WDR469" s="43"/>
      <c r="WDS469" s="43"/>
      <c r="WDT469" s="43"/>
      <c r="WDU469" s="43"/>
      <c r="WDV469" s="43"/>
      <c r="WDW469" s="43"/>
      <c r="WDX469" s="43"/>
      <c r="WDY469" s="43"/>
      <c r="WDZ469" s="43"/>
      <c r="WEA469" s="43"/>
      <c r="WEB469" s="43"/>
      <c r="WEC469" s="43"/>
      <c r="WED469" s="43"/>
      <c r="WEE469" s="43"/>
      <c r="WEF469" s="43"/>
      <c r="WEG469" s="43"/>
      <c r="WEH469" s="43"/>
      <c r="WEI469" s="43"/>
      <c r="WEJ469" s="43"/>
      <c r="WEK469" s="43"/>
      <c r="WEL469" s="43"/>
      <c r="WEM469" s="43"/>
      <c r="WEN469" s="43"/>
      <c r="WEO469" s="43"/>
      <c r="WEP469" s="43"/>
      <c r="WEQ469" s="43"/>
      <c r="WER469" s="43"/>
      <c r="WES469" s="43"/>
      <c r="WET469" s="43"/>
      <c r="WEU469" s="43"/>
      <c r="WEV469" s="43"/>
      <c r="WEW469" s="43"/>
      <c r="WEX469" s="43"/>
      <c r="WEY469" s="43"/>
      <c r="WEZ469" s="43"/>
      <c r="WFA469" s="43"/>
      <c r="WFB469" s="43"/>
      <c r="WFC469" s="43"/>
      <c r="WFD469" s="43"/>
      <c r="WFE469" s="43"/>
      <c r="WFF469" s="43"/>
      <c r="WFG469" s="43"/>
      <c r="WFH469" s="43"/>
      <c r="WFI469" s="43"/>
      <c r="WFJ469" s="43"/>
      <c r="WFK469" s="43"/>
      <c r="WFL469" s="43"/>
      <c r="WFM469" s="43"/>
      <c r="WFN469" s="43"/>
      <c r="WFO469" s="43"/>
      <c r="WFP469" s="43"/>
      <c r="WFQ469" s="43"/>
      <c r="WFR469" s="43"/>
      <c r="WFS469" s="43"/>
      <c r="WFT469" s="43"/>
      <c r="WFU469" s="43"/>
      <c r="WFV469" s="43"/>
      <c r="WFW469" s="43"/>
      <c r="WFX469" s="43"/>
      <c r="WFY469" s="43"/>
      <c r="WFZ469" s="43"/>
      <c r="WGA469" s="43"/>
      <c r="WGB469" s="43"/>
      <c r="WGC469" s="43"/>
      <c r="WGD469" s="43"/>
      <c r="WGE469" s="43"/>
      <c r="WGF469" s="43"/>
      <c r="WGG469" s="43"/>
      <c r="WGH469" s="43"/>
      <c r="WGI469" s="43"/>
      <c r="WGJ469" s="43"/>
      <c r="WGK469" s="43"/>
      <c r="WGL469" s="43"/>
      <c r="WGM469" s="43"/>
      <c r="WGN469" s="43"/>
      <c r="WGO469" s="43"/>
      <c r="WGP469" s="43"/>
      <c r="WGQ469" s="43"/>
      <c r="WGR469" s="43"/>
      <c r="WGS469" s="43"/>
      <c r="WGT469" s="43"/>
      <c r="WGU469" s="43"/>
      <c r="WGV469" s="43"/>
      <c r="WGW469" s="43"/>
      <c r="WGX469" s="43"/>
      <c r="WGY469" s="43"/>
      <c r="WGZ469" s="43"/>
      <c r="WHA469" s="43"/>
      <c r="WHB469" s="43"/>
      <c r="WHC469" s="43"/>
      <c r="WHD469" s="43"/>
      <c r="WHE469" s="43"/>
      <c r="WHF469" s="43"/>
      <c r="WHG469" s="43"/>
      <c r="WHH469" s="43"/>
      <c r="WHI469" s="43"/>
      <c r="WHJ469" s="43"/>
      <c r="WHK469" s="43"/>
      <c r="WHL469" s="43"/>
      <c r="WHM469" s="43"/>
      <c r="WHN469" s="43"/>
      <c r="WHO469" s="43"/>
      <c r="WHP469" s="43"/>
      <c r="WHQ469" s="43"/>
      <c r="WHR469" s="43"/>
      <c r="WHS469" s="43"/>
      <c r="WHT469" s="43"/>
      <c r="WHU469" s="43"/>
      <c r="WHV469" s="43"/>
      <c r="WHW469" s="43"/>
      <c r="WHX469" s="43"/>
      <c r="WHY469" s="43"/>
      <c r="WHZ469" s="43"/>
      <c r="WIA469" s="43"/>
      <c r="WIB469" s="43"/>
      <c r="WIC469" s="43"/>
      <c r="WID469" s="43"/>
      <c r="WIE469" s="43"/>
      <c r="WIF469" s="43"/>
      <c r="WIG469" s="43"/>
      <c r="WIH469" s="43"/>
      <c r="WII469" s="43"/>
      <c r="WIJ469" s="43"/>
      <c r="WIK469" s="43"/>
      <c r="WIL469" s="43"/>
      <c r="WIM469" s="43"/>
      <c r="WIN469" s="43"/>
      <c r="WIO469" s="43"/>
      <c r="WIP469" s="43"/>
      <c r="WIQ469" s="43"/>
      <c r="WIR469" s="43"/>
      <c r="WIS469" s="43"/>
      <c r="WIT469" s="43"/>
      <c r="WIU469" s="43"/>
      <c r="WIV469" s="43"/>
      <c r="WIW469" s="43"/>
      <c r="WIX469" s="43"/>
      <c r="WIY469" s="43"/>
      <c r="WIZ469" s="43"/>
      <c r="WJA469" s="43"/>
      <c r="WJB469" s="43"/>
      <c r="WJC469" s="43"/>
      <c r="WJD469" s="43"/>
      <c r="WJE469" s="43"/>
      <c r="WJF469" s="43"/>
      <c r="WJG469" s="43"/>
      <c r="WJH469" s="43"/>
      <c r="WJI469" s="43"/>
      <c r="WJJ469" s="43"/>
      <c r="WJK469" s="43"/>
      <c r="WJL469" s="43"/>
      <c r="WJM469" s="43"/>
      <c r="WJN469" s="43"/>
      <c r="WJO469" s="43"/>
      <c r="WJP469" s="43"/>
      <c r="WJQ469" s="43"/>
      <c r="WJR469" s="43"/>
      <c r="WJS469" s="43"/>
      <c r="WJT469" s="43"/>
      <c r="WJU469" s="43"/>
      <c r="WJV469" s="43"/>
      <c r="WJW469" s="43"/>
      <c r="WJX469" s="43"/>
      <c r="WJY469" s="43"/>
      <c r="WJZ469" s="43"/>
      <c r="WKA469" s="43"/>
      <c r="WKB469" s="43"/>
      <c r="WKC469" s="43"/>
      <c r="WKD469" s="43"/>
      <c r="WKE469" s="43"/>
      <c r="WKF469" s="43"/>
      <c r="WKG469" s="43"/>
      <c r="WKH469" s="43"/>
      <c r="WKI469" s="43"/>
      <c r="WKJ469" s="43"/>
      <c r="WKK469" s="43"/>
      <c r="WKL469" s="43"/>
      <c r="WKM469" s="43"/>
      <c r="WKN469" s="43"/>
      <c r="WKO469" s="43"/>
      <c r="WKP469" s="43"/>
      <c r="WKQ469" s="43"/>
      <c r="WKR469" s="43"/>
      <c r="WKS469" s="43"/>
      <c r="WKT469" s="43"/>
      <c r="WKU469" s="43"/>
      <c r="WKV469" s="43"/>
      <c r="WKW469" s="43"/>
      <c r="WKX469" s="43"/>
      <c r="WKY469" s="43"/>
      <c r="WKZ469" s="43"/>
      <c r="WLA469" s="43"/>
      <c r="WLB469" s="43"/>
      <c r="WLC469" s="43"/>
      <c r="WLD469" s="43"/>
      <c r="WLE469" s="43"/>
      <c r="WLF469" s="43"/>
      <c r="WLG469" s="43"/>
      <c r="WLH469" s="43"/>
      <c r="WLI469" s="43"/>
      <c r="WLJ469" s="43"/>
      <c r="WLK469" s="43"/>
      <c r="WLL469" s="43"/>
      <c r="WLM469" s="43"/>
      <c r="WLN469" s="43"/>
      <c r="WLO469" s="43"/>
      <c r="WLP469" s="43"/>
      <c r="WLQ469" s="43"/>
      <c r="WLR469" s="43"/>
      <c r="WLS469" s="43"/>
      <c r="WLT469" s="43"/>
      <c r="WLU469" s="43"/>
      <c r="WLV469" s="43"/>
      <c r="WLW469" s="43"/>
      <c r="WLX469" s="43"/>
      <c r="WLY469" s="43"/>
      <c r="WLZ469" s="43"/>
      <c r="WMA469" s="43"/>
      <c r="WMB469" s="43"/>
      <c r="WMC469" s="43"/>
      <c r="WMD469" s="43"/>
      <c r="WME469" s="43"/>
      <c r="WMF469" s="43"/>
      <c r="WMG469" s="43"/>
      <c r="WMH469" s="43"/>
      <c r="WMI469" s="43"/>
      <c r="WMJ469" s="43"/>
      <c r="WMK469" s="43"/>
      <c r="WML469" s="43"/>
      <c r="WMM469" s="43"/>
      <c r="WMN469" s="43"/>
      <c r="WMO469" s="43"/>
      <c r="WMP469" s="43"/>
      <c r="WMQ469" s="43"/>
      <c r="WMR469" s="43"/>
      <c r="WMS469" s="43"/>
      <c r="WMT469" s="43"/>
      <c r="WMU469" s="43"/>
      <c r="WMV469" s="43"/>
      <c r="WMW469" s="43"/>
      <c r="WMX469" s="43"/>
      <c r="WMY469" s="43"/>
      <c r="WMZ469" s="43"/>
      <c r="WNA469" s="43"/>
      <c r="WNB469" s="43"/>
      <c r="WNC469" s="43"/>
      <c r="WND469" s="43"/>
      <c r="WNE469" s="43"/>
      <c r="WNF469" s="43"/>
      <c r="WNG469" s="43"/>
      <c r="WNH469" s="43"/>
      <c r="WNI469" s="43"/>
      <c r="WNJ469" s="43"/>
      <c r="WNK469" s="43"/>
      <c r="WNL469" s="43"/>
      <c r="WNM469" s="43"/>
      <c r="WNN469" s="43"/>
      <c r="WNO469" s="43"/>
      <c r="WNP469" s="43"/>
      <c r="WNQ469" s="43"/>
      <c r="WNR469" s="43"/>
      <c r="WNS469" s="43"/>
      <c r="WNT469" s="43"/>
      <c r="WNU469" s="43"/>
      <c r="WNV469" s="43"/>
      <c r="WNW469" s="43"/>
      <c r="WNX469" s="43"/>
      <c r="WNY469" s="43"/>
      <c r="WNZ469" s="43"/>
      <c r="WOA469" s="43"/>
      <c r="WOB469" s="43"/>
      <c r="WOC469" s="43"/>
      <c r="WOD469" s="43"/>
      <c r="WOE469" s="43"/>
      <c r="WOF469" s="43"/>
      <c r="WOG469" s="43"/>
      <c r="WOH469" s="43"/>
      <c r="WOI469" s="43"/>
      <c r="WOJ469" s="43"/>
      <c r="WOK469" s="43"/>
      <c r="WOL469" s="43"/>
      <c r="WOM469" s="43"/>
      <c r="WON469" s="43"/>
      <c r="WOO469" s="43"/>
      <c r="WOP469" s="43"/>
      <c r="WOQ469" s="43"/>
      <c r="WOR469" s="43"/>
      <c r="WOS469" s="43"/>
      <c r="WOT469" s="43"/>
      <c r="WOU469" s="43"/>
      <c r="WOV469" s="43"/>
      <c r="WOW469" s="43"/>
      <c r="WOX469" s="43"/>
      <c r="WOY469" s="43"/>
      <c r="WOZ469" s="43"/>
      <c r="WPA469" s="43"/>
      <c r="WPB469" s="43"/>
      <c r="WPC469" s="43"/>
      <c r="WPD469" s="43"/>
      <c r="WPE469" s="43"/>
      <c r="WPF469" s="43"/>
      <c r="WPG469" s="43"/>
      <c r="WPH469" s="43"/>
      <c r="WPI469" s="43"/>
      <c r="WPJ469" s="43"/>
      <c r="WPK469" s="43"/>
      <c r="WPL469" s="43"/>
      <c r="WPM469" s="43"/>
      <c r="WPN469" s="43"/>
      <c r="WPO469" s="43"/>
      <c r="WPP469" s="43"/>
      <c r="WPQ469" s="43"/>
      <c r="WPR469" s="43"/>
      <c r="WPS469" s="43"/>
      <c r="WPT469" s="43"/>
      <c r="WPU469" s="43"/>
      <c r="WPV469" s="43"/>
      <c r="WPW469" s="43"/>
      <c r="WPX469" s="43"/>
      <c r="WPY469" s="43"/>
      <c r="WPZ469" s="43"/>
      <c r="WQA469" s="43"/>
      <c r="WQB469" s="43"/>
      <c r="WQC469" s="43"/>
      <c r="WQD469" s="43"/>
      <c r="WQE469" s="43"/>
      <c r="WQF469" s="43"/>
      <c r="WQG469" s="43"/>
      <c r="WQH469" s="43"/>
      <c r="WQI469" s="43"/>
      <c r="WQJ469" s="43"/>
      <c r="WQK469" s="43"/>
      <c r="WQL469" s="43"/>
      <c r="WQM469" s="43"/>
      <c r="WQN469" s="43"/>
      <c r="WQO469" s="43"/>
      <c r="WQP469" s="43"/>
      <c r="WQQ469" s="43"/>
      <c r="WQR469" s="43"/>
      <c r="WQS469" s="43"/>
      <c r="WQT469" s="43"/>
      <c r="WQU469" s="43"/>
      <c r="WQV469" s="43"/>
      <c r="WQW469" s="43"/>
      <c r="WQX469" s="43"/>
      <c r="WQY469" s="43"/>
      <c r="WQZ469" s="43"/>
      <c r="WRA469" s="43"/>
      <c r="WRB469" s="43"/>
      <c r="WRC469" s="43"/>
      <c r="WRD469" s="43"/>
      <c r="WRE469" s="43"/>
      <c r="WRF469" s="43"/>
      <c r="WRG469" s="43"/>
      <c r="WRH469" s="43"/>
      <c r="WRI469" s="43"/>
      <c r="WRJ469" s="43"/>
      <c r="WRK469" s="43"/>
      <c r="WRL469" s="43"/>
      <c r="WRM469" s="43"/>
      <c r="WRN469" s="43"/>
      <c r="WRO469" s="43"/>
      <c r="WRP469" s="43"/>
      <c r="WRQ469" s="43"/>
      <c r="WRR469" s="43"/>
      <c r="WRS469" s="43"/>
      <c r="WRT469" s="43"/>
      <c r="WRU469" s="43"/>
      <c r="WRV469" s="43"/>
      <c r="WRW469" s="43"/>
      <c r="WRX469" s="43"/>
      <c r="WRY469" s="43"/>
      <c r="WRZ469" s="43"/>
      <c r="WSA469" s="43"/>
      <c r="WSB469" s="43"/>
      <c r="WSC469" s="43"/>
      <c r="WSD469" s="43"/>
      <c r="WSE469" s="43"/>
      <c r="WSF469" s="43"/>
      <c r="WSG469" s="43"/>
      <c r="WSH469" s="43"/>
      <c r="WSI469" s="43"/>
      <c r="WSJ469" s="43"/>
      <c r="WSK469" s="43"/>
      <c r="WSL469" s="43"/>
      <c r="WSM469" s="43"/>
      <c r="WSN469" s="43"/>
      <c r="WSO469" s="43"/>
      <c r="WSP469" s="43"/>
      <c r="WSQ469" s="43"/>
      <c r="WSR469" s="43"/>
      <c r="WSS469" s="43"/>
      <c r="WST469" s="43"/>
      <c r="WSU469" s="43"/>
      <c r="WSV469" s="43"/>
      <c r="WSW469" s="43"/>
      <c r="WSX469" s="43"/>
      <c r="WSY469" s="43"/>
      <c r="WSZ469" s="43"/>
      <c r="WTA469" s="43"/>
      <c r="WTB469" s="43"/>
      <c r="WTC469" s="43"/>
      <c r="WTD469" s="43"/>
      <c r="WTE469" s="43"/>
      <c r="WTF469" s="43"/>
      <c r="WTG469" s="43"/>
      <c r="WTH469" s="43"/>
      <c r="WTI469" s="43"/>
      <c r="WTJ469" s="43"/>
      <c r="WTK469" s="43"/>
      <c r="WTL469" s="43"/>
      <c r="WTM469" s="43"/>
      <c r="WTN469" s="43"/>
      <c r="WTO469" s="43"/>
      <c r="WTP469" s="43"/>
      <c r="WTQ469" s="43"/>
      <c r="WTR469" s="43"/>
      <c r="WTS469" s="43"/>
      <c r="WTT469" s="43"/>
      <c r="WTU469" s="43"/>
      <c r="WTV469" s="43"/>
      <c r="WTW469" s="43"/>
      <c r="WTX469" s="43"/>
      <c r="WTY469" s="43"/>
      <c r="WTZ469" s="43"/>
      <c r="WUA469" s="43"/>
      <c r="WUB469" s="43"/>
      <c r="WUC469" s="43"/>
      <c r="WUD469" s="43"/>
      <c r="WUE469" s="43"/>
      <c r="WUF469" s="43"/>
      <c r="WUG469" s="43"/>
      <c r="WUH469" s="43"/>
      <c r="WUI469" s="43"/>
      <c r="WUJ469" s="43"/>
      <c r="WUK469" s="43"/>
      <c r="WUL469" s="43"/>
      <c r="WUM469" s="43"/>
      <c r="WUN469" s="43"/>
      <c r="WUO469" s="43"/>
      <c r="WUP469" s="43"/>
      <c r="WUQ469" s="43"/>
      <c r="WUR469" s="43"/>
      <c r="WUS469" s="43"/>
      <c r="WUT469" s="43"/>
      <c r="WUU469" s="43"/>
      <c r="WUV469" s="43"/>
      <c r="WUW469" s="43"/>
      <c r="WUX469" s="43"/>
      <c r="WUY469" s="43"/>
      <c r="WUZ469" s="43"/>
      <c r="WVA469" s="43"/>
      <c r="WVB469" s="43"/>
      <c r="WVC469" s="43"/>
      <c r="WVD469" s="43"/>
      <c r="WVE469" s="43"/>
      <c r="WVF469" s="43"/>
      <c r="WVG469" s="43"/>
      <c r="WVH469" s="43"/>
      <c r="WVI469" s="43"/>
      <c r="WVJ469" s="43"/>
      <c r="WVK469" s="43"/>
      <c r="WVL469" s="43"/>
      <c r="WVM469" s="43"/>
      <c r="WVN469" s="43"/>
      <c r="WVO469" s="43"/>
      <c r="WVP469" s="43"/>
      <c r="WVQ469" s="43"/>
      <c r="WVR469" s="43"/>
      <c r="WVS469" s="43"/>
      <c r="WVT469" s="43"/>
      <c r="WVU469" s="43"/>
      <c r="WVV469" s="43"/>
      <c r="WVW469" s="43"/>
      <c r="WVX469" s="43"/>
      <c r="WVY469" s="43"/>
      <c r="WVZ469" s="43"/>
      <c r="WWA469" s="43"/>
      <c r="WWB469" s="43"/>
      <c r="WWC469" s="43"/>
      <c r="WWD469" s="43"/>
      <c r="WWE469" s="43"/>
      <c r="WWF469" s="43"/>
      <c r="WWG469" s="43"/>
      <c r="WWH469" s="43"/>
      <c r="WWI469" s="43"/>
      <c r="WWJ469" s="43"/>
      <c r="WWK469" s="43"/>
      <c r="WWL469" s="43"/>
      <c r="WWM469" s="43"/>
      <c r="WWN469" s="43"/>
      <c r="WWO469" s="43"/>
      <c r="WWP469" s="43"/>
      <c r="WWQ469" s="43"/>
      <c r="WWR469" s="43"/>
      <c r="WWS469" s="43"/>
      <c r="WWT469" s="43"/>
      <c r="WWU469" s="43"/>
      <c r="WWV469" s="43"/>
      <c r="WWW469" s="43"/>
      <c r="WWX469" s="43"/>
      <c r="WWY469" s="43"/>
      <c r="WWZ469" s="43"/>
      <c r="WXA469" s="43"/>
      <c r="WXB469" s="43"/>
      <c r="WXC469" s="43"/>
      <c r="WXD469" s="43"/>
      <c r="WXE469" s="43"/>
      <c r="WXF469" s="43"/>
      <c r="WXG469" s="43"/>
      <c r="WXH469" s="43"/>
      <c r="WXI469" s="43"/>
      <c r="WXJ469" s="43"/>
      <c r="WXK469" s="43"/>
      <c r="WXL469" s="43"/>
      <c r="WXM469" s="43"/>
      <c r="WXN469" s="43"/>
      <c r="WXO469" s="43"/>
      <c r="WXP469" s="43"/>
      <c r="WXQ469" s="43"/>
      <c r="WXR469" s="43"/>
      <c r="WXS469" s="43"/>
      <c r="WXT469" s="43"/>
      <c r="WXU469" s="43"/>
      <c r="WXV469" s="43"/>
      <c r="WXW469" s="43"/>
      <c r="WXX469" s="43"/>
      <c r="WXY469" s="43"/>
      <c r="WXZ469" s="43"/>
      <c r="WYA469" s="43"/>
      <c r="WYB469" s="43"/>
      <c r="WYC469" s="43"/>
      <c r="WYD469" s="43"/>
      <c r="WYE469" s="43"/>
      <c r="WYF469" s="43"/>
      <c r="WYG469" s="43"/>
      <c r="WYH469" s="43"/>
      <c r="WYI469" s="43"/>
      <c r="WYJ469" s="43"/>
      <c r="WYK469" s="43"/>
      <c r="WYL469" s="43"/>
      <c r="WYM469" s="43"/>
      <c r="WYN469" s="43"/>
      <c r="WYO469" s="43"/>
      <c r="WYP469" s="43"/>
      <c r="WYQ469" s="43"/>
      <c r="WYR469" s="43"/>
      <c r="WYS469" s="43"/>
      <c r="WYT469" s="43"/>
      <c r="WYU469" s="43"/>
      <c r="WYV469" s="43"/>
      <c r="WYW469" s="43"/>
      <c r="WYX469" s="43"/>
      <c r="WYY469" s="246"/>
      <c r="WYZ469" s="246"/>
      <c r="WZA469" s="246"/>
      <c r="WZB469" s="246"/>
      <c r="WZC469" s="246"/>
      <c r="WZD469" s="246"/>
      <c r="WZE469" s="246"/>
      <c r="WZF469" s="246"/>
      <c r="WZG469" s="246"/>
      <c r="WZH469" s="246"/>
      <c r="WZI469" s="246"/>
      <c r="WZJ469" s="246"/>
      <c r="WZK469" s="246"/>
      <c r="WZL469" s="246"/>
      <c r="WZM469" s="246"/>
      <c r="WZN469" s="246"/>
      <c r="WZO469" s="246"/>
      <c r="WZP469" s="246"/>
      <c r="WZQ469" s="246"/>
      <c r="WZR469" s="246"/>
      <c r="WZS469" s="246"/>
      <c r="WZT469" s="246"/>
      <c r="WZU469" s="246"/>
      <c r="WZV469" s="246"/>
      <c r="WZW469" s="246"/>
      <c r="WZX469" s="246"/>
      <c r="WZY469" s="246"/>
      <c r="WZZ469" s="246"/>
      <c r="XAA469" s="246"/>
      <c r="XAB469" s="246"/>
      <c r="XAC469" s="246"/>
      <c r="XAD469" s="246"/>
      <c r="XAE469" s="246"/>
      <c r="XAF469" s="246"/>
      <c r="XAG469" s="246"/>
      <c r="XAH469" s="246"/>
      <c r="XAI469" s="246"/>
      <c r="XAJ469" s="246"/>
      <c r="XAK469" s="246"/>
      <c r="XAL469" s="246"/>
      <c r="XAM469" s="246"/>
      <c r="XAN469" s="246"/>
      <c r="XAO469" s="246"/>
      <c r="XAP469" s="246"/>
      <c r="XAQ469" s="246"/>
      <c r="XAR469" s="246"/>
      <c r="XAS469" s="246"/>
      <c r="XAT469" s="246"/>
      <c r="XAU469" s="246"/>
      <c r="XAV469" s="246"/>
      <c r="XAW469" s="246"/>
      <c r="XAX469" s="246"/>
      <c r="XAY469" s="246"/>
      <c r="XAZ469" s="246"/>
      <c r="XBA469" s="246"/>
      <c r="XBB469" s="246"/>
      <c r="XBC469" s="246"/>
      <c r="XBD469" s="246"/>
      <c r="XBE469" s="246"/>
      <c r="XBF469" s="246"/>
      <c r="XBG469" s="246"/>
      <c r="XBH469" s="246"/>
      <c r="XBI469" s="246"/>
      <c r="XBJ469" s="246"/>
      <c r="XBK469" s="246"/>
      <c r="XBL469" s="246"/>
      <c r="XBM469" s="246"/>
      <c r="XBN469" s="246"/>
      <c r="XBO469" s="246"/>
      <c r="XBP469" s="246"/>
      <c r="XBQ469" s="246"/>
      <c r="XBR469" s="246"/>
      <c r="XBS469" s="246"/>
      <c r="XBT469" s="246"/>
      <c r="XBU469" s="246"/>
      <c r="XBV469" s="246"/>
      <c r="XBW469" s="246"/>
      <c r="XBX469" s="246"/>
      <c r="XBY469" s="246"/>
      <c r="XBZ469" s="246"/>
      <c r="XCA469" s="246"/>
      <c r="XCB469" s="246"/>
      <c r="XCC469" s="246"/>
      <c r="XCD469" s="246"/>
      <c r="XCE469" s="246"/>
      <c r="XCF469" s="246"/>
      <c r="XCG469" s="246"/>
      <c r="XCH469" s="246"/>
      <c r="XCI469" s="246"/>
      <c r="XCJ469" s="246"/>
      <c r="XCK469" s="246"/>
      <c r="XCL469" s="246"/>
      <c r="XCM469" s="246"/>
      <c r="XCN469" s="246"/>
      <c r="XCO469" s="246"/>
      <c r="XCP469" s="246"/>
      <c r="XCQ469" s="246"/>
      <c r="XCR469" s="246"/>
      <c r="XCS469" s="246"/>
      <c r="XCT469" s="246"/>
      <c r="XCU469" s="246"/>
      <c r="XCV469" s="246"/>
      <c r="XCW469" s="246"/>
      <c r="XCX469" s="246"/>
      <c r="XCY469" s="246"/>
      <c r="XCZ469" s="246"/>
      <c r="XDA469" s="246"/>
      <c r="XDB469" s="246"/>
      <c r="XDC469" s="246"/>
      <c r="XDD469" s="246"/>
      <c r="XDE469" s="246"/>
      <c r="XDF469" s="246"/>
      <c r="XDG469" s="246"/>
      <c r="XDH469" s="246"/>
      <c r="XDI469" s="246"/>
      <c r="XDJ469" s="246"/>
      <c r="XDK469" s="246"/>
      <c r="XDL469" s="246"/>
      <c r="XDM469" s="246"/>
      <c r="XDN469" s="246"/>
      <c r="XDO469" s="246"/>
      <c r="XDP469" s="246"/>
      <c r="XDQ469" s="246"/>
      <c r="XDR469" s="246"/>
      <c r="XDS469" s="246"/>
      <c r="XDT469" s="246"/>
      <c r="XDU469" s="246"/>
      <c r="XDV469" s="246"/>
      <c r="XDW469" s="246"/>
      <c r="XDX469" s="246"/>
      <c r="XDY469" s="246"/>
      <c r="XDZ469" s="246"/>
      <c r="XEA469" s="246"/>
      <c r="XEB469" s="246"/>
      <c r="XEC469" s="246"/>
      <c r="XED469" s="246"/>
      <c r="XEE469" s="246"/>
      <c r="XEF469" s="246"/>
      <c r="XEG469" s="246"/>
      <c r="XEH469" s="246"/>
      <c r="XEI469" s="246"/>
      <c r="XEJ469" s="246"/>
      <c r="XEK469" s="246"/>
      <c r="XEL469" s="246"/>
      <c r="XEM469" s="246"/>
      <c r="XEN469" s="246"/>
      <c r="XEO469" s="246"/>
      <c r="XEP469" s="246"/>
      <c r="XEQ469" s="246"/>
      <c r="XER469" s="246"/>
      <c r="XES469" s="246"/>
      <c r="XET469" s="246"/>
      <c r="XEU469" s="246"/>
      <c r="XEV469" s="246"/>
      <c r="XEW469" s="246"/>
      <c r="XEX469" s="246"/>
      <c r="XEY469" s="246"/>
      <c r="XEZ469" s="246"/>
      <c r="XFA469" s="246"/>
      <c r="XFB469" s="246"/>
      <c r="XFC469" s="246"/>
      <c r="XFD469" s="246"/>
    </row>
    <row r="470" spans="1:16384" s="23" customFormat="1" ht="96.75" customHeight="1" x14ac:dyDescent="0.25">
      <c r="V470" s="40" t="s">
        <v>432</v>
      </c>
      <c r="W470" s="40" t="s">
        <v>433</v>
      </c>
      <c r="X470" s="40" t="s">
        <v>434</v>
      </c>
      <c r="Y470" s="40" t="s">
        <v>23</v>
      </c>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150"/>
      <c r="BQ470" s="43"/>
      <c r="BR470" s="43"/>
      <c r="BS470" s="43"/>
      <c r="BT470" s="43"/>
      <c r="BU470" s="43"/>
      <c r="BV470" s="43"/>
      <c r="BW470" s="43"/>
      <c r="BX470" s="43"/>
      <c r="BY470" s="43"/>
      <c r="BZ470" s="43"/>
      <c r="CA470" s="43"/>
      <c r="CB470" s="43"/>
      <c r="CC470" s="216"/>
      <c r="CD470" s="216"/>
      <c r="CE470" s="230"/>
      <c r="CF470" s="230"/>
      <c r="CG470" s="230"/>
      <c r="CH470" s="230"/>
      <c r="CI470" s="230"/>
      <c r="CJ470" s="230"/>
      <c r="CK470" s="230"/>
      <c r="CL470" s="230"/>
      <c r="CM470" s="230"/>
      <c r="CN470" s="230"/>
      <c r="CO470" s="230"/>
      <c r="CP470" s="230"/>
      <c r="CQ470" s="230"/>
      <c r="CR470" s="230"/>
      <c r="CS470" s="230"/>
      <c r="CT470" s="230"/>
      <c r="CU470" s="230"/>
      <c r="CV470" s="230"/>
      <c r="CW470" s="230"/>
      <c r="CX470" s="230"/>
      <c r="CY470" s="230"/>
      <c r="CZ470" s="230"/>
      <c r="DA470" s="230"/>
      <c r="DB470" s="230"/>
      <c r="DC470" s="230"/>
      <c r="DD470" s="230"/>
      <c r="DE470" s="230"/>
      <c r="DF470" s="230"/>
      <c r="DG470" s="230"/>
      <c r="DH470" s="230"/>
      <c r="DI470" s="230"/>
      <c r="DJ470" s="230"/>
      <c r="DK470" s="230"/>
      <c r="DL470" s="230"/>
      <c r="DM470" s="230"/>
      <c r="DN470" s="230"/>
      <c r="DO470" s="230"/>
      <c r="DP470" s="230"/>
      <c r="DQ470" s="230"/>
      <c r="DR470" s="230"/>
      <c r="DS470" s="230"/>
      <c r="DT470" s="230"/>
      <c r="DU470" s="216"/>
      <c r="DV470" s="216"/>
      <c r="DW470" s="216"/>
      <c r="DX470" s="216"/>
      <c r="DY470" s="216"/>
      <c r="DZ470" s="43"/>
      <c r="EA470" s="43"/>
      <c r="EB470" s="43"/>
      <c r="EC470" s="43"/>
      <c r="ED470" s="43"/>
      <c r="EE470" s="43"/>
      <c r="EF470" s="43"/>
      <c r="EG470" s="43"/>
      <c r="EH470" s="43"/>
      <c r="EI470" s="43"/>
      <c r="EJ470" s="43"/>
      <c r="EK470" s="43"/>
      <c r="EL470" s="43"/>
      <c r="EM470" s="43"/>
      <c r="EN470" s="43"/>
      <c r="EO470" s="43"/>
      <c r="EP470" s="43"/>
      <c r="EQ470" s="43"/>
      <c r="ER470" s="43"/>
      <c r="ES470" s="43"/>
      <c r="ET470" s="43"/>
      <c r="EU470" s="43"/>
      <c r="EV470" s="43"/>
      <c r="EW470" s="43"/>
      <c r="EX470" s="43"/>
      <c r="EY470" s="43"/>
      <c r="EZ470" s="43"/>
      <c r="FA470" s="43"/>
      <c r="FB470" s="43"/>
      <c r="FC470" s="43"/>
      <c r="FD470" s="43"/>
      <c r="FE470" s="43"/>
      <c r="FF470" s="43"/>
      <c r="FG470" s="43"/>
      <c r="FH470" s="43"/>
      <c r="FI470" s="43"/>
      <c r="FJ470" s="43"/>
      <c r="FK470" s="43"/>
      <c r="FL470" s="43"/>
      <c r="FM470" s="43"/>
      <c r="FN470" s="43"/>
      <c r="FO470" s="43"/>
      <c r="FP470" s="43"/>
      <c r="FQ470" s="43"/>
      <c r="FR470" s="43"/>
      <c r="FS470" s="43"/>
      <c r="FT470" s="43"/>
      <c r="FU470" s="43"/>
      <c r="FV470" s="43"/>
      <c r="FW470" s="43"/>
      <c r="FX470" s="43"/>
      <c r="FY470" s="43"/>
      <c r="FZ470" s="43"/>
      <c r="GA470" s="43"/>
      <c r="GB470" s="43"/>
      <c r="GC470" s="43"/>
      <c r="GD470" s="43"/>
      <c r="GE470" s="43"/>
      <c r="GF470" s="43"/>
      <c r="GG470" s="43"/>
      <c r="GH470" s="43"/>
      <c r="GI470" s="43"/>
      <c r="GJ470" s="43"/>
      <c r="GK470" s="43"/>
      <c r="GL470" s="43"/>
      <c r="GM470" s="43"/>
      <c r="GN470" s="43"/>
      <c r="GO470" s="43"/>
      <c r="GP470" s="43"/>
      <c r="GQ470" s="43"/>
      <c r="GR470" s="43"/>
      <c r="GS470" s="43"/>
      <c r="GT470" s="43"/>
      <c r="GU470" s="43"/>
      <c r="GV470" s="43"/>
      <c r="GW470" s="43"/>
      <c r="GX470" s="43"/>
      <c r="GY470" s="43"/>
      <c r="GZ470" s="43"/>
      <c r="HA470" s="43"/>
      <c r="HB470" s="43"/>
      <c r="HC470" s="43"/>
      <c r="HD470" s="43"/>
      <c r="HE470" s="43"/>
      <c r="HF470" s="43"/>
      <c r="HG470" s="43"/>
      <c r="HH470" s="43"/>
      <c r="HI470" s="43"/>
      <c r="HJ470" s="43"/>
      <c r="HK470" s="43"/>
      <c r="HL470" s="43"/>
      <c r="HM470" s="43"/>
      <c r="HN470" s="43"/>
      <c r="HO470" s="43"/>
      <c r="HP470" s="43"/>
      <c r="HQ470" s="43"/>
      <c r="HR470" s="43"/>
      <c r="HS470" s="43"/>
      <c r="HT470" s="43"/>
      <c r="HU470" s="43"/>
      <c r="HV470" s="43"/>
      <c r="HW470" s="43"/>
      <c r="HX470" s="43"/>
      <c r="HY470" s="43"/>
      <c r="HZ470" s="43"/>
      <c r="IA470" s="43"/>
      <c r="IB470" s="43"/>
      <c r="IC470" s="43"/>
      <c r="ID470" s="43"/>
      <c r="IE470" s="43"/>
      <c r="IF470" s="43"/>
      <c r="IG470" s="43"/>
      <c r="IH470" s="43"/>
      <c r="II470" s="43"/>
      <c r="IJ470" s="43"/>
      <c r="IK470" s="43"/>
      <c r="IL470" s="43"/>
      <c r="IM470" s="43"/>
      <c r="IN470" s="43"/>
      <c r="IO470" s="43"/>
      <c r="IP470" s="43"/>
      <c r="IQ470" s="43"/>
      <c r="IR470" s="43"/>
      <c r="IS470" s="43"/>
      <c r="IT470" s="43"/>
      <c r="IU470" s="43"/>
      <c r="IV470" s="43"/>
      <c r="IW470" s="43"/>
      <c r="IX470" s="43"/>
      <c r="IY470" s="43"/>
      <c r="IZ470" s="43"/>
      <c r="JA470" s="43"/>
      <c r="JB470" s="43"/>
      <c r="JC470" s="43"/>
      <c r="JD470" s="43"/>
      <c r="JE470" s="43"/>
      <c r="JF470" s="43"/>
      <c r="JG470" s="43"/>
      <c r="JH470" s="43"/>
      <c r="JI470" s="43"/>
      <c r="JJ470" s="43"/>
      <c r="JK470" s="43"/>
      <c r="JL470" s="43"/>
      <c r="JM470" s="43"/>
      <c r="JN470" s="43"/>
      <c r="JO470" s="43"/>
      <c r="JP470" s="43"/>
      <c r="JQ470" s="43"/>
      <c r="JR470" s="43"/>
      <c r="JS470" s="43"/>
      <c r="JT470" s="43"/>
      <c r="JU470" s="43"/>
      <c r="JV470" s="43"/>
      <c r="JW470" s="43"/>
      <c r="JX470" s="43"/>
      <c r="JY470" s="43"/>
      <c r="JZ470" s="43"/>
      <c r="KA470" s="43"/>
      <c r="KB470" s="43"/>
      <c r="KC470" s="43"/>
      <c r="KD470" s="43"/>
      <c r="KE470" s="43"/>
      <c r="KF470" s="43"/>
      <c r="KG470" s="43"/>
      <c r="KH470" s="43"/>
      <c r="KI470" s="43"/>
      <c r="KJ470" s="43"/>
      <c r="KK470" s="43"/>
      <c r="KL470" s="43"/>
      <c r="KM470" s="43"/>
      <c r="KN470" s="43"/>
      <c r="KO470" s="43"/>
      <c r="KP470" s="43"/>
      <c r="KQ470" s="43"/>
      <c r="KR470" s="43"/>
      <c r="KS470" s="43"/>
      <c r="KT470" s="43"/>
      <c r="KU470" s="43"/>
      <c r="KV470" s="43"/>
      <c r="KW470" s="43"/>
      <c r="KX470" s="43"/>
      <c r="KY470" s="43"/>
      <c r="KZ470" s="43"/>
      <c r="LA470" s="43"/>
      <c r="LB470" s="43"/>
      <c r="LC470" s="43"/>
      <c r="LD470" s="43"/>
      <c r="LE470" s="43"/>
      <c r="LF470" s="43"/>
      <c r="LG470" s="43"/>
      <c r="LH470" s="43"/>
      <c r="LI470" s="43"/>
      <c r="LJ470" s="43"/>
      <c r="LK470" s="43"/>
      <c r="LL470" s="43"/>
      <c r="LM470" s="43"/>
      <c r="LN470" s="43"/>
      <c r="LO470" s="43"/>
      <c r="LP470" s="43"/>
      <c r="LQ470" s="43"/>
      <c r="LR470" s="43"/>
      <c r="LS470" s="43"/>
      <c r="LT470" s="43"/>
      <c r="LU470" s="43"/>
      <c r="LV470" s="43"/>
      <c r="LW470" s="43"/>
      <c r="LX470" s="43"/>
      <c r="LY470" s="43"/>
      <c r="LZ470" s="43"/>
      <c r="MA470" s="43"/>
      <c r="MB470" s="43"/>
      <c r="MC470" s="43"/>
      <c r="MD470" s="43"/>
      <c r="ME470" s="43"/>
      <c r="MF470" s="43"/>
      <c r="MG470" s="43"/>
      <c r="MH470" s="43"/>
      <c r="MI470" s="43"/>
      <c r="MJ470" s="43"/>
      <c r="MK470" s="43"/>
      <c r="ML470" s="43"/>
      <c r="MM470" s="43"/>
      <c r="MN470" s="43"/>
      <c r="MO470" s="43"/>
      <c r="MP470" s="43"/>
      <c r="MQ470" s="43"/>
      <c r="MR470" s="43"/>
      <c r="MS470" s="43"/>
      <c r="MT470" s="43"/>
      <c r="MU470" s="43"/>
      <c r="MV470" s="43"/>
      <c r="MW470" s="43"/>
      <c r="MX470" s="43"/>
      <c r="MY470" s="43"/>
      <c r="MZ470" s="43"/>
      <c r="NA470" s="43"/>
      <c r="NB470" s="43"/>
      <c r="NC470" s="43"/>
      <c r="ND470" s="43"/>
      <c r="NE470" s="43"/>
      <c r="NF470" s="43"/>
      <c r="NG470" s="43"/>
      <c r="NH470" s="43"/>
      <c r="NI470" s="43"/>
      <c r="NJ470" s="43"/>
      <c r="NK470" s="43"/>
      <c r="NL470" s="43"/>
      <c r="NM470" s="43"/>
      <c r="NN470" s="43"/>
      <c r="NO470" s="43"/>
      <c r="NP470" s="43"/>
      <c r="NQ470" s="43"/>
      <c r="NR470" s="43"/>
      <c r="NS470" s="43"/>
      <c r="NT470" s="43"/>
      <c r="NU470" s="43"/>
      <c r="NV470" s="43"/>
      <c r="NW470" s="43"/>
      <c r="NX470" s="43"/>
      <c r="NY470" s="43"/>
      <c r="NZ470" s="43"/>
      <c r="OA470" s="43"/>
      <c r="OB470" s="43"/>
      <c r="OC470" s="43"/>
      <c r="OD470" s="43"/>
      <c r="OE470" s="43"/>
      <c r="OF470" s="43"/>
      <c r="OG470" s="43"/>
      <c r="OH470" s="43"/>
      <c r="OI470" s="43"/>
      <c r="OJ470" s="43"/>
      <c r="OK470" s="43"/>
      <c r="OL470" s="43"/>
      <c r="OM470" s="43"/>
      <c r="ON470" s="43"/>
      <c r="OO470" s="43"/>
      <c r="OP470" s="43"/>
      <c r="OQ470" s="43"/>
      <c r="OR470" s="43"/>
      <c r="OS470" s="43"/>
      <c r="OT470" s="43"/>
      <c r="OU470" s="43"/>
      <c r="OV470" s="43"/>
      <c r="OW470" s="43"/>
      <c r="OX470" s="43"/>
      <c r="OY470" s="43"/>
      <c r="OZ470" s="43"/>
      <c r="PA470" s="43"/>
      <c r="PB470" s="43"/>
      <c r="PC470" s="43"/>
      <c r="PD470" s="43"/>
      <c r="PE470" s="43"/>
      <c r="PF470" s="43"/>
      <c r="PG470" s="43"/>
      <c r="PH470" s="43"/>
      <c r="PI470" s="43"/>
      <c r="PJ470" s="43"/>
      <c r="PK470" s="43"/>
      <c r="PL470" s="43"/>
      <c r="PM470" s="43"/>
      <c r="PN470" s="43"/>
      <c r="PO470" s="43"/>
      <c r="PP470" s="43"/>
      <c r="PQ470" s="43"/>
      <c r="PR470" s="43"/>
      <c r="PS470" s="43"/>
      <c r="PT470" s="43"/>
      <c r="PU470" s="43"/>
      <c r="PV470" s="43"/>
      <c r="PW470" s="43"/>
      <c r="PX470" s="43"/>
      <c r="PY470" s="43"/>
      <c r="PZ470" s="43"/>
      <c r="QA470" s="43"/>
      <c r="QB470" s="43"/>
      <c r="QC470" s="43"/>
      <c r="QD470" s="43"/>
      <c r="QE470" s="43"/>
      <c r="QF470" s="43"/>
      <c r="QG470" s="43"/>
      <c r="QH470" s="43"/>
      <c r="QI470" s="43"/>
      <c r="QJ470" s="43"/>
      <c r="QK470" s="43"/>
      <c r="QL470" s="43"/>
      <c r="QM470" s="43"/>
      <c r="QN470" s="43"/>
      <c r="QO470" s="43"/>
      <c r="QP470" s="43"/>
      <c r="QQ470" s="43"/>
      <c r="QR470" s="43"/>
      <c r="QS470" s="43"/>
      <c r="QT470" s="43"/>
      <c r="QU470" s="43"/>
      <c r="QV470" s="43"/>
      <c r="QW470" s="43"/>
      <c r="QX470" s="43"/>
      <c r="QY470" s="43"/>
      <c r="QZ470" s="43"/>
      <c r="RA470" s="43"/>
      <c r="RB470" s="43"/>
      <c r="RC470" s="43"/>
      <c r="RD470" s="43"/>
      <c r="RE470" s="43"/>
      <c r="RF470" s="43"/>
      <c r="RG470" s="43"/>
      <c r="RH470" s="43"/>
      <c r="RI470" s="43"/>
      <c r="RJ470" s="43"/>
      <c r="RK470" s="43"/>
      <c r="RL470" s="43"/>
      <c r="RM470" s="43"/>
      <c r="RN470" s="43"/>
      <c r="RO470" s="43"/>
      <c r="RP470" s="43"/>
      <c r="RQ470" s="43"/>
      <c r="RR470" s="43"/>
      <c r="RS470" s="43"/>
      <c r="RT470" s="43"/>
      <c r="RU470" s="43"/>
      <c r="RV470" s="43"/>
      <c r="RW470" s="43"/>
      <c r="RX470" s="43"/>
      <c r="RY470" s="43"/>
      <c r="RZ470" s="43"/>
      <c r="SA470" s="43"/>
      <c r="SB470" s="43"/>
      <c r="SC470" s="43"/>
      <c r="SD470" s="43"/>
      <c r="SE470" s="43"/>
      <c r="SF470" s="43"/>
      <c r="SG470" s="43"/>
      <c r="SH470" s="43"/>
      <c r="SI470" s="43"/>
      <c r="SJ470" s="43"/>
      <c r="SK470" s="43"/>
      <c r="SL470" s="43"/>
      <c r="SM470" s="43"/>
      <c r="SN470" s="43"/>
      <c r="SO470" s="43"/>
      <c r="SP470" s="43"/>
      <c r="SQ470" s="43"/>
      <c r="SR470" s="43"/>
      <c r="SS470" s="43"/>
      <c r="ST470" s="43"/>
      <c r="SU470" s="43"/>
      <c r="SV470" s="43"/>
      <c r="SW470" s="43"/>
      <c r="SX470" s="43"/>
      <c r="SY470" s="43"/>
      <c r="SZ470" s="43"/>
      <c r="TA470" s="43"/>
      <c r="TB470" s="43"/>
      <c r="TC470" s="43"/>
      <c r="TD470" s="43"/>
      <c r="TE470" s="43"/>
      <c r="TF470" s="43"/>
      <c r="TG470" s="43"/>
      <c r="TH470" s="43"/>
      <c r="TI470" s="43"/>
      <c r="TJ470" s="43"/>
      <c r="TK470" s="43"/>
      <c r="TL470" s="43"/>
      <c r="TM470" s="43"/>
      <c r="TN470" s="43"/>
      <c r="TO470" s="43"/>
      <c r="TP470" s="43"/>
      <c r="TQ470" s="43"/>
      <c r="TR470" s="43"/>
      <c r="TS470" s="43"/>
      <c r="TT470" s="43"/>
      <c r="TU470" s="43"/>
      <c r="TV470" s="43"/>
      <c r="TW470" s="43"/>
      <c r="TX470" s="43"/>
      <c r="TY470" s="43"/>
      <c r="TZ470" s="43"/>
      <c r="UA470" s="43"/>
      <c r="UB470" s="43"/>
      <c r="UC470" s="43"/>
      <c r="UD470" s="43"/>
      <c r="UE470" s="43"/>
      <c r="UF470" s="43"/>
      <c r="UG470" s="43"/>
      <c r="UH470" s="43"/>
      <c r="UI470" s="43"/>
      <c r="UJ470" s="43"/>
      <c r="UK470" s="43"/>
      <c r="UL470" s="43"/>
      <c r="UM470" s="43"/>
      <c r="UN470" s="43"/>
      <c r="UO470" s="43"/>
      <c r="UP470" s="43"/>
      <c r="UQ470" s="43"/>
      <c r="UR470" s="43"/>
      <c r="US470" s="43"/>
      <c r="UT470" s="43"/>
      <c r="UU470" s="43"/>
      <c r="UV470" s="43"/>
      <c r="UW470" s="43"/>
      <c r="UX470" s="43"/>
      <c r="UY470" s="43"/>
      <c r="UZ470" s="43"/>
      <c r="VA470" s="43"/>
      <c r="VB470" s="43"/>
      <c r="VC470" s="43"/>
      <c r="VD470" s="43"/>
      <c r="VE470" s="43"/>
      <c r="VF470" s="43"/>
      <c r="VG470" s="43"/>
      <c r="VH470" s="43"/>
      <c r="VI470" s="43"/>
      <c r="VJ470" s="43"/>
      <c r="VK470" s="43"/>
      <c r="VL470" s="43"/>
      <c r="VM470" s="43"/>
      <c r="VN470" s="43"/>
      <c r="VO470" s="43"/>
      <c r="VP470" s="43"/>
      <c r="VQ470" s="43"/>
      <c r="VR470" s="43"/>
      <c r="VS470" s="43"/>
      <c r="VT470" s="43"/>
      <c r="VU470" s="43"/>
      <c r="VV470" s="43"/>
      <c r="VW470" s="43"/>
      <c r="VX470" s="43"/>
      <c r="VY470" s="43"/>
      <c r="VZ470" s="43"/>
      <c r="WA470" s="43"/>
      <c r="WB470" s="43"/>
      <c r="WC470" s="43"/>
      <c r="WD470" s="43"/>
      <c r="WE470" s="43"/>
      <c r="WF470" s="43"/>
      <c r="WG470" s="43"/>
      <c r="WH470" s="43"/>
      <c r="WI470" s="43"/>
      <c r="WJ470" s="43"/>
      <c r="WK470" s="43"/>
      <c r="WL470" s="43"/>
      <c r="WM470" s="43"/>
      <c r="WN470" s="43"/>
      <c r="WO470" s="43"/>
      <c r="WP470" s="43"/>
      <c r="WQ470" s="43"/>
      <c r="WR470" s="43"/>
      <c r="WS470" s="43"/>
      <c r="WT470" s="43"/>
      <c r="WU470" s="43"/>
      <c r="WV470" s="43"/>
      <c r="WW470" s="43"/>
      <c r="WX470" s="43"/>
      <c r="WY470" s="43"/>
      <c r="WZ470" s="43"/>
      <c r="XA470" s="43"/>
      <c r="XB470" s="43"/>
      <c r="XC470" s="43"/>
      <c r="XD470" s="43"/>
      <c r="XE470" s="43"/>
      <c r="XF470" s="43"/>
      <c r="XG470" s="43"/>
      <c r="XH470" s="43"/>
      <c r="XI470" s="43"/>
      <c r="XJ470" s="43"/>
      <c r="XK470" s="43"/>
      <c r="XL470" s="43"/>
      <c r="XM470" s="43"/>
      <c r="XN470" s="43"/>
      <c r="XO470" s="43"/>
      <c r="XP470" s="43"/>
      <c r="XQ470" s="43"/>
      <c r="XR470" s="43"/>
      <c r="XS470" s="43"/>
      <c r="XT470" s="43"/>
      <c r="XU470" s="43"/>
      <c r="XV470" s="43"/>
      <c r="XW470" s="43"/>
      <c r="XX470" s="43"/>
      <c r="XY470" s="43"/>
      <c r="XZ470" s="43"/>
      <c r="YA470" s="43"/>
      <c r="YB470" s="43"/>
      <c r="YC470" s="43"/>
      <c r="YD470" s="43"/>
      <c r="YE470" s="43"/>
      <c r="YF470" s="43"/>
      <c r="YG470" s="43"/>
      <c r="YH470" s="43"/>
      <c r="YI470" s="43"/>
      <c r="YJ470" s="43"/>
      <c r="YK470" s="43"/>
      <c r="YL470" s="43"/>
      <c r="YM470" s="43"/>
      <c r="YN470" s="43"/>
      <c r="YO470" s="43"/>
      <c r="YP470" s="43"/>
      <c r="YQ470" s="43"/>
      <c r="YR470" s="43"/>
      <c r="YS470" s="43"/>
      <c r="YT470" s="43"/>
      <c r="YU470" s="43"/>
      <c r="YV470" s="43"/>
      <c r="YW470" s="43"/>
      <c r="YX470" s="43"/>
      <c r="YY470" s="43"/>
      <c r="YZ470" s="43"/>
      <c r="ZA470" s="43"/>
      <c r="ZB470" s="43"/>
      <c r="ZC470" s="43"/>
      <c r="ZD470" s="43"/>
      <c r="ZE470" s="43"/>
      <c r="ZF470" s="43"/>
      <c r="ZG470" s="43"/>
      <c r="ZH470" s="43"/>
      <c r="ZI470" s="43"/>
      <c r="ZJ470" s="43"/>
      <c r="ZK470" s="43"/>
      <c r="ZL470" s="43"/>
      <c r="ZM470" s="43"/>
      <c r="ZN470" s="43"/>
      <c r="ZO470" s="43"/>
      <c r="ZP470" s="43"/>
      <c r="ZQ470" s="43"/>
      <c r="ZR470" s="43"/>
      <c r="ZS470" s="43"/>
      <c r="ZT470" s="43"/>
      <c r="ZU470" s="43"/>
      <c r="ZV470" s="43"/>
      <c r="ZW470" s="43"/>
      <c r="ZX470" s="43"/>
      <c r="ZY470" s="43"/>
      <c r="ZZ470" s="43"/>
      <c r="AAA470" s="43"/>
      <c r="AAB470" s="43"/>
      <c r="AAC470" s="43"/>
      <c r="AAD470" s="43"/>
      <c r="AAE470" s="43"/>
      <c r="AAF470" s="43"/>
      <c r="AAG470" s="43"/>
      <c r="AAH470" s="43"/>
      <c r="AAI470" s="43"/>
      <c r="AAJ470" s="43"/>
      <c r="AAK470" s="43"/>
      <c r="AAL470" s="43"/>
      <c r="AAM470" s="43"/>
      <c r="AAN470" s="43"/>
      <c r="AAO470" s="43"/>
      <c r="AAP470" s="43"/>
      <c r="AAQ470" s="43"/>
      <c r="AAR470" s="43"/>
      <c r="AAS470" s="43"/>
      <c r="AAT470" s="43"/>
      <c r="AAU470" s="43"/>
      <c r="AAV470" s="43"/>
      <c r="AAW470" s="43"/>
      <c r="AAX470" s="43"/>
      <c r="AAY470" s="43"/>
      <c r="AAZ470" s="43"/>
      <c r="ABA470" s="43"/>
      <c r="ABB470" s="43"/>
      <c r="ABC470" s="43"/>
      <c r="ABD470" s="43"/>
      <c r="ABE470" s="43"/>
      <c r="ABF470" s="43"/>
      <c r="ABG470" s="43"/>
      <c r="ABH470" s="43"/>
      <c r="ABI470" s="43"/>
      <c r="ABJ470" s="43"/>
      <c r="ABK470" s="43"/>
      <c r="ABL470" s="43"/>
      <c r="ABM470" s="43"/>
      <c r="ABN470" s="43"/>
      <c r="ABO470" s="43"/>
      <c r="ABP470" s="43"/>
      <c r="ABQ470" s="43"/>
      <c r="ABR470" s="43"/>
      <c r="ABS470" s="43"/>
      <c r="ABT470" s="43"/>
      <c r="ABU470" s="43"/>
      <c r="ABV470" s="43"/>
      <c r="ABW470" s="43"/>
      <c r="ABX470" s="43"/>
      <c r="ABY470" s="43"/>
      <c r="ABZ470" s="43"/>
      <c r="ACA470" s="43"/>
      <c r="ACB470" s="43"/>
      <c r="ACC470" s="43"/>
      <c r="ACD470" s="43"/>
      <c r="ACE470" s="43"/>
      <c r="ACF470" s="43"/>
      <c r="ACG470" s="43"/>
      <c r="ACH470" s="43"/>
      <c r="ACI470" s="43"/>
      <c r="ACJ470" s="43"/>
      <c r="ACK470" s="43"/>
      <c r="ACL470" s="43"/>
      <c r="ACM470" s="43"/>
      <c r="ACN470" s="43"/>
      <c r="ACO470" s="43"/>
      <c r="ACP470" s="43"/>
      <c r="ACQ470" s="43"/>
      <c r="ACR470" s="43"/>
      <c r="ACS470" s="43"/>
      <c r="ACT470" s="43"/>
      <c r="ACU470" s="43"/>
      <c r="ACV470" s="43"/>
      <c r="ACW470" s="43"/>
      <c r="ACX470" s="43"/>
      <c r="ACY470" s="43"/>
      <c r="ACZ470" s="43"/>
      <c r="ADA470" s="43"/>
      <c r="ADB470" s="43"/>
      <c r="ADC470" s="43"/>
      <c r="ADD470" s="43"/>
      <c r="ADE470" s="43"/>
      <c r="ADF470" s="43"/>
      <c r="ADG470" s="43"/>
      <c r="ADH470" s="43"/>
      <c r="ADI470" s="43"/>
      <c r="ADJ470" s="43"/>
      <c r="ADK470" s="43"/>
      <c r="ADL470" s="43"/>
      <c r="ADM470" s="43"/>
      <c r="ADN470" s="43"/>
      <c r="ADO470" s="43"/>
      <c r="ADP470" s="43"/>
      <c r="ADQ470" s="43"/>
      <c r="ADR470" s="43"/>
      <c r="ADS470" s="43"/>
      <c r="ADT470" s="43"/>
      <c r="ADU470" s="43"/>
      <c r="ADV470" s="43"/>
      <c r="ADW470" s="43"/>
      <c r="ADX470" s="43"/>
      <c r="ADY470" s="43"/>
      <c r="ADZ470" s="43"/>
      <c r="AEA470" s="43"/>
      <c r="AEB470" s="43"/>
      <c r="AEC470" s="43"/>
      <c r="AED470" s="43"/>
      <c r="AEE470" s="43"/>
      <c r="AEF470" s="43"/>
      <c r="AEG470" s="43"/>
      <c r="AEH470" s="43"/>
      <c r="AEI470" s="43"/>
      <c r="AEJ470" s="43"/>
      <c r="AEK470" s="43"/>
      <c r="AEL470" s="43"/>
      <c r="AEM470" s="43"/>
      <c r="AEN470" s="43"/>
      <c r="AEO470" s="43"/>
      <c r="AEP470" s="43"/>
      <c r="AEQ470" s="43"/>
      <c r="AER470" s="43"/>
      <c r="AES470" s="43"/>
      <c r="AET470" s="43"/>
      <c r="AEU470" s="43"/>
      <c r="AEV470" s="43"/>
      <c r="AEW470" s="43"/>
      <c r="AEX470" s="43"/>
      <c r="AEY470" s="43"/>
      <c r="AEZ470" s="43"/>
      <c r="AFA470" s="43"/>
      <c r="AFB470" s="43"/>
      <c r="AFC470" s="43"/>
      <c r="AFD470" s="43"/>
      <c r="AFE470" s="43"/>
      <c r="AFF470" s="43"/>
      <c r="AFG470" s="43"/>
      <c r="AFH470" s="43"/>
      <c r="AFI470" s="43"/>
      <c r="AFJ470" s="43"/>
      <c r="AFK470" s="43"/>
      <c r="AFL470" s="43"/>
      <c r="AFM470" s="43"/>
      <c r="AFN470" s="43"/>
      <c r="AFO470" s="43"/>
      <c r="AFP470" s="43"/>
      <c r="AFQ470" s="43"/>
      <c r="AFR470" s="43"/>
      <c r="AFS470" s="43"/>
      <c r="AFT470" s="43"/>
      <c r="AFU470" s="43"/>
      <c r="AFV470" s="43"/>
      <c r="AFW470" s="43"/>
      <c r="AFX470" s="43"/>
      <c r="AFY470" s="43"/>
      <c r="AFZ470" s="43"/>
      <c r="AGA470" s="43"/>
      <c r="AGB470" s="43"/>
      <c r="AGC470" s="43"/>
      <c r="AGD470" s="43"/>
      <c r="AGE470" s="43"/>
      <c r="AGF470" s="43"/>
      <c r="AGG470" s="43"/>
      <c r="AGH470" s="43"/>
      <c r="AGI470" s="43"/>
      <c r="AGJ470" s="43"/>
      <c r="AGK470" s="43"/>
      <c r="AGL470" s="43"/>
      <c r="AGM470" s="43"/>
      <c r="AGN470" s="43"/>
      <c r="AGO470" s="43"/>
      <c r="AGP470" s="43"/>
      <c r="AGQ470" s="43"/>
      <c r="AGR470" s="43"/>
      <c r="AGS470" s="43"/>
      <c r="AGT470" s="43"/>
      <c r="AGU470" s="43"/>
      <c r="AGV470" s="43"/>
      <c r="AGW470" s="43"/>
      <c r="AGX470" s="43"/>
      <c r="AGY470" s="43"/>
      <c r="AGZ470" s="43"/>
      <c r="AHA470" s="43"/>
      <c r="AHB470" s="43"/>
      <c r="AHC470" s="43"/>
      <c r="AHD470" s="43"/>
      <c r="AHE470" s="43"/>
      <c r="AHF470" s="43"/>
      <c r="AHG470" s="43"/>
      <c r="AHH470" s="43"/>
      <c r="AHI470" s="43"/>
      <c r="AHJ470" s="43"/>
      <c r="AHK470" s="43"/>
      <c r="AHL470" s="43"/>
      <c r="AHM470" s="43"/>
      <c r="AHN470" s="43"/>
      <c r="AHO470" s="43"/>
      <c r="AHP470" s="43"/>
      <c r="AHQ470" s="43"/>
      <c r="AHR470" s="43"/>
      <c r="AHS470" s="43"/>
      <c r="AHT470" s="43"/>
      <c r="AHU470" s="43"/>
      <c r="AHV470" s="43"/>
      <c r="AHW470" s="43"/>
      <c r="AHX470" s="43"/>
      <c r="AHY470" s="43"/>
      <c r="AHZ470" s="43"/>
      <c r="AIA470" s="43"/>
      <c r="AIB470" s="43"/>
      <c r="AIC470" s="43"/>
      <c r="AID470" s="43"/>
      <c r="AIE470" s="43"/>
      <c r="AIF470" s="43"/>
      <c r="AIG470" s="43"/>
      <c r="AIH470" s="43"/>
      <c r="AII470" s="43"/>
      <c r="AIJ470" s="43"/>
      <c r="AIK470" s="43"/>
      <c r="AIL470" s="43"/>
      <c r="AIM470" s="43"/>
      <c r="AIN470" s="43"/>
      <c r="AIO470" s="43"/>
      <c r="AIP470" s="43"/>
      <c r="AIQ470" s="43"/>
      <c r="AIR470" s="43"/>
      <c r="AIS470" s="43"/>
      <c r="AIT470" s="43"/>
      <c r="AIU470" s="43"/>
      <c r="AIV470" s="43"/>
      <c r="AIW470" s="43"/>
      <c r="AIX470" s="43"/>
      <c r="AIY470" s="43"/>
      <c r="AIZ470" s="43"/>
      <c r="AJA470" s="43"/>
      <c r="AJB470" s="43"/>
      <c r="AJC470" s="43"/>
      <c r="AJD470" s="43"/>
      <c r="AJE470" s="43"/>
      <c r="AJF470" s="43"/>
      <c r="AJG470" s="43"/>
      <c r="AJH470" s="43"/>
      <c r="AJI470" s="43"/>
      <c r="AJJ470" s="43"/>
      <c r="AJK470" s="43"/>
      <c r="AJL470" s="43"/>
      <c r="AJM470" s="43"/>
      <c r="AJN470" s="43"/>
      <c r="AJO470" s="43"/>
      <c r="AJP470" s="43"/>
      <c r="AJQ470" s="43"/>
      <c r="AJR470" s="43"/>
      <c r="AJS470" s="43"/>
      <c r="AJT470" s="43"/>
      <c r="AJU470" s="43"/>
      <c r="AJV470" s="43"/>
      <c r="AJW470" s="43"/>
      <c r="AJX470" s="43"/>
      <c r="AJY470" s="43"/>
      <c r="AJZ470" s="43"/>
      <c r="AKA470" s="43"/>
      <c r="AKB470" s="43"/>
      <c r="AKC470" s="43"/>
      <c r="AKD470" s="43"/>
      <c r="AKE470" s="43"/>
      <c r="AKF470" s="43"/>
      <c r="AKG470" s="43"/>
      <c r="AKH470" s="43"/>
      <c r="AKI470" s="43"/>
      <c r="AKJ470" s="43"/>
      <c r="AKK470" s="43"/>
      <c r="AKL470" s="43"/>
      <c r="AKM470" s="43"/>
      <c r="AKN470" s="43"/>
      <c r="AKO470" s="43"/>
      <c r="AKP470" s="43"/>
      <c r="AKQ470" s="43"/>
      <c r="AKR470" s="43"/>
      <c r="AKS470" s="43"/>
      <c r="AKT470" s="43"/>
      <c r="AKU470" s="43"/>
      <c r="AKV470" s="43"/>
      <c r="AKW470" s="43"/>
      <c r="AKX470" s="43"/>
      <c r="AKY470" s="43"/>
      <c r="AKZ470" s="43"/>
      <c r="ALA470" s="43"/>
      <c r="ALB470" s="43"/>
      <c r="ALC470" s="43"/>
      <c r="ALD470" s="43"/>
      <c r="ALE470" s="43"/>
      <c r="ALF470" s="43"/>
      <c r="ALG470" s="43"/>
      <c r="ALH470" s="43"/>
      <c r="ALI470" s="43"/>
      <c r="ALJ470" s="43"/>
      <c r="ALK470" s="43"/>
      <c r="ALL470" s="43"/>
      <c r="ALM470" s="43"/>
      <c r="ALN470" s="43"/>
      <c r="ALO470" s="43"/>
      <c r="ALP470" s="43"/>
      <c r="ALQ470" s="43"/>
      <c r="ALR470" s="43"/>
      <c r="ALS470" s="43"/>
      <c r="ALT470" s="43"/>
      <c r="ALU470" s="43"/>
      <c r="ALV470" s="43"/>
      <c r="ALW470" s="43"/>
      <c r="ALX470" s="43"/>
      <c r="ALY470" s="43"/>
      <c r="ALZ470" s="43"/>
      <c r="AMA470" s="43"/>
      <c r="AMB470" s="43"/>
      <c r="AMC470" s="43"/>
      <c r="AMD470" s="43"/>
      <c r="AME470" s="43"/>
      <c r="AMF470" s="43"/>
      <c r="AMG470" s="43"/>
      <c r="AMH470" s="43"/>
      <c r="AMI470" s="43"/>
      <c r="AMJ470" s="43"/>
      <c r="AMK470" s="43"/>
      <c r="AML470" s="43"/>
      <c r="AMM470" s="43"/>
      <c r="AMN470" s="43"/>
      <c r="AMO470" s="43"/>
      <c r="AMP470" s="43"/>
      <c r="AMQ470" s="43"/>
      <c r="AMR470" s="43"/>
      <c r="AMS470" s="43"/>
      <c r="AMT470" s="43"/>
      <c r="AMU470" s="43"/>
      <c r="AMV470" s="43"/>
      <c r="AMW470" s="43"/>
      <c r="AMX470" s="43"/>
      <c r="AMY470" s="43"/>
      <c r="AMZ470" s="43"/>
      <c r="ANA470" s="43"/>
      <c r="ANB470" s="43"/>
      <c r="ANC470" s="43"/>
      <c r="AND470" s="43"/>
      <c r="ANE470" s="43"/>
      <c r="ANF470" s="43"/>
      <c r="ANG470" s="43"/>
      <c r="ANH470" s="43"/>
      <c r="ANI470" s="43"/>
      <c r="ANJ470" s="43"/>
      <c r="ANK470" s="43"/>
      <c r="ANL470" s="43"/>
      <c r="ANM470" s="43"/>
      <c r="ANN470" s="43"/>
      <c r="ANO470" s="43"/>
      <c r="ANP470" s="43"/>
      <c r="ANQ470" s="43"/>
      <c r="ANR470" s="43"/>
      <c r="ANS470" s="43"/>
      <c r="ANT470" s="43"/>
      <c r="ANU470" s="43"/>
      <c r="ANV470" s="43"/>
      <c r="ANW470" s="43"/>
      <c r="ANX470" s="43"/>
      <c r="ANY470" s="43"/>
      <c r="ANZ470" s="43"/>
      <c r="AOA470" s="43"/>
      <c r="AOB470" s="43"/>
      <c r="AOC470" s="43"/>
      <c r="AOD470" s="43"/>
      <c r="AOE470" s="43"/>
      <c r="AOF470" s="43"/>
      <c r="AOG470" s="43"/>
      <c r="AOH470" s="43"/>
      <c r="AOI470" s="43"/>
      <c r="AOJ470" s="43"/>
      <c r="AOK470" s="43"/>
      <c r="AOL470" s="43"/>
      <c r="AOM470" s="43"/>
      <c r="AON470" s="43"/>
      <c r="AOO470" s="43"/>
      <c r="AOP470" s="43"/>
      <c r="AOQ470" s="43"/>
      <c r="AOR470" s="43"/>
      <c r="AOS470" s="43"/>
      <c r="AOT470" s="43"/>
      <c r="AOU470" s="43"/>
      <c r="AOV470" s="43"/>
      <c r="AOW470" s="43"/>
      <c r="AOX470" s="43"/>
      <c r="AOY470" s="43"/>
      <c r="AOZ470" s="43"/>
      <c r="APA470" s="43"/>
      <c r="APB470" s="43"/>
      <c r="APC470" s="43"/>
      <c r="APD470" s="43"/>
      <c r="APE470" s="43"/>
      <c r="APF470" s="43"/>
      <c r="APG470" s="43"/>
      <c r="APH470" s="43"/>
      <c r="API470" s="43"/>
      <c r="APJ470" s="43"/>
      <c r="APK470" s="43"/>
      <c r="APL470" s="43"/>
      <c r="APM470" s="43"/>
      <c r="APN470" s="43"/>
      <c r="APO470" s="43"/>
      <c r="APP470" s="43"/>
      <c r="APQ470" s="43"/>
      <c r="APR470" s="43"/>
      <c r="APS470" s="43"/>
      <c r="APT470" s="43"/>
      <c r="APU470" s="43"/>
      <c r="APV470" s="43"/>
      <c r="APW470" s="43"/>
      <c r="APX470" s="43"/>
      <c r="APY470" s="43"/>
      <c r="APZ470" s="43"/>
      <c r="AQA470" s="43"/>
      <c r="AQB470" s="43"/>
      <c r="AQC470" s="43"/>
      <c r="AQD470" s="43"/>
      <c r="AQE470" s="43"/>
      <c r="AQF470" s="43"/>
      <c r="AQG470" s="43"/>
      <c r="AQH470" s="43"/>
      <c r="AQI470" s="43"/>
      <c r="AQJ470" s="43"/>
      <c r="AQK470" s="43"/>
      <c r="AQL470" s="43"/>
      <c r="AQM470" s="43"/>
      <c r="AQN470" s="43"/>
      <c r="AQO470" s="43"/>
      <c r="AQP470" s="43"/>
      <c r="AQQ470" s="43"/>
      <c r="AQR470" s="43"/>
      <c r="AQS470" s="43"/>
      <c r="AQT470" s="43"/>
      <c r="AQU470" s="43"/>
      <c r="AQV470" s="43"/>
      <c r="AQW470" s="43"/>
      <c r="AQX470" s="43"/>
      <c r="AQY470" s="43"/>
      <c r="AQZ470" s="43"/>
      <c r="ARA470" s="43"/>
      <c r="ARB470" s="43"/>
      <c r="ARC470" s="43"/>
      <c r="ARD470" s="43"/>
      <c r="ARE470" s="43"/>
      <c r="ARF470" s="43"/>
      <c r="ARG470" s="43"/>
      <c r="ARH470" s="43"/>
      <c r="ARI470" s="43"/>
      <c r="ARJ470" s="43"/>
      <c r="ARK470" s="43"/>
      <c r="ARL470" s="43"/>
      <c r="ARM470" s="43"/>
      <c r="ARN470" s="43"/>
      <c r="ARO470" s="43"/>
      <c r="ARP470" s="43"/>
      <c r="ARQ470" s="43"/>
      <c r="ARR470" s="43"/>
      <c r="ARS470" s="43"/>
      <c r="ART470" s="43"/>
      <c r="ARU470" s="43"/>
      <c r="ARV470" s="43"/>
      <c r="ARW470" s="43"/>
      <c r="ARX470" s="43"/>
      <c r="ARY470" s="43"/>
      <c r="ARZ470" s="43"/>
      <c r="ASA470" s="43"/>
      <c r="ASB470" s="43"/>
      <c r="ASC470" s="43"/>
      <c r="ASD470" s="43"/>
      <c r="ASE470" s="43"/>
      <c r="ASF470" s="43"/>
      <c r="ASG470" s="43"/>
      <c r="ASH470" s="43"/>
      <c r="ASI470" s="43"/>
      <c r="ASJ470" s="43"/>
      <c r="ASK470" s="43"/>
      <c r="ASL470" s="43"/>
      <c r="ASM470" s="43"/>
      <c r="ASN470" s="43"/>
      <c r="ASO470" s="43"/>
      <c r="ASP470" s="43"/>
      <c r="ASQ470" s="43"/>
      <c r="ASR470" s="43"/>
      <c r="ASS470" s="43"/>
      <c r="AST470" s="43"/>
      <c r="ASU470" s="43"/>
      <c r="ASV470" s="43"/>
      <c r="ASW470" s="43"/>
      <c r="ASX470" s="43"/>
      <c r="ASY470" s="43"/>
      <c r="ASZ470" s="43"/>
      <c r="ATA470" s="43"/>
      <c r="ATB470" s="43"/>
      <c r="ATC470" s="43"/>
      <c r="ATD470" s="43"/>
      <c r="ATE470" s="43"/>
      <c r="ATF470" s="43"/>
      <c r="ATG470" s="43"/>
      <c r="ATH470" s="43"/>
      <c r="ATI470" s="43"/>
      <c r="ATJ470" s="43"/>
      <c r="ATK470" s="43"/>
      <c r="ATL470" s="43"/>
      <c r="ATM470" s="43"/>
      <c r="ATN470" s="43"/>
      <c r="ATO470" s="43"/>
      <c r="ATP470" s="43"/>
      <c r="ATQ470" s="43"/>
      <c r="ATR470" s="43"/>
      <c r="ATS470" s="43"/>
      <c r="ATT470" s="43"/>
      <c r="ATU470" s="43"/>
      <c r="ATV470" s="43"/>
      <c r="ATW470" s="43"/>
      <c r="ATX470" s="43"/>
      <c r="ATY470" s="43"/>
      <c r="ATZ470" s="43"/>
      <c r="AUA470" s="43"/>
      <c r="AUB470" s="43"/>
      <c r="AUC470" s="43"/>
      <c r="AUD470" s="43"/>
      <c r="AUE470" s="43"/>
      <c r="AUF470" s="43"/>
      <c r="AUG470" s="43"/>
      <c r="AUH470" s="43"/>
      <c r="AUI470" s="43"/>
      <c r="AUJ470" s="43"/>
      <c r="AUK470" s="43"/>
      <c r="AUL470" s="43"/>
      <c r="AUM470" s="43"/>
      <c r="AUN470" s="43"/>
      <c r="AUO470" s="43"/>
      <c r="AUP470" s="43"/>
      <c r="AUQ470" s="43"/>
      <c r="AUR470" s="43"/>
      <c r="AUS470" s="43"/>
      <c r="AUT470" s="43"/>
      <c r="AUU470" s="43"/>
      <c r="AUV470" s="43"/>
      <c r="AUW470" s="43"/>
      <c r="AUX470" s="43"/>
      <c r="AUY470" s="43"/>
      <c r="AUZ470" s="43"/>
      <c r="AVA470" s="43"/>
      <c r="AVB470" s="43"/>
      <c r="AVC470" s="43"/>
      <c r="AVD470" s="43"/>
      <c r="AVE470" s="43"/>
      <c r="AVF470" s="43"/>
      <c r="AVG470" s="43"/>
      <c r="AVH470" s="43"/>
      <c r="AVI470" s="43"/>
      <c r="AVJ470" s="43"/>
      <c r="AVK470" s="43"/>
      <c r="AVL470" s="43"/>
      <c r="AVM470" s="43"/>
      <c r="AVN470" s="43"/>
      <c r="AVO470" s="43"/>
      <c r="AVP470" s="43"/>
      <c r="AVQ470" s="43"/>
      <c r="AVR470" s="43"/>
      <c r="AVS470" s="43"/>
      <c r="AVT470" s="43"/>
      <c r="AVU470" s="43"/>
      <c r="AVV470" s="43"/>
      <c r="AVW470" s="43"/>
      <c r="AVX470" s="43"/>
      <c r="AVY470" s="43"/>
      <c r="AVZ470" s="43"/>
      <c r="AWA470" s="43"/>
      <c r="AWB470" s="43"/>
      <c r="AWC470" s="43"/>
      <c r="AWD470" s="43"/>
      <c r="AWE470" s="43"/>
      <c r="AWF470" s="43"/>
      <c r="AWG470" s="43"/>
      <c r="AWH470" s="43"/>
      <c r="AWI470" s="43"/>
      <c r="AWJ470" s="43"/>
      <c r="AWK470" s="43"/>
      <c r="AWL470" s="43"/>
      <c r="AWM470" s="43"/>
      <c r="AWN470" s="43"/>
      <c r="AWO470" s="43"/>
      <c r="AWP470" s="43"/>
      <c r="AWQ470" s="43"/>
      <c r="AWR470" s="43"/>
      <c r="AWS470" s="43"/>
      <c r="AWT470" s="43"/>
      <c r="AWU470" s="43"/>
      <c r="AWV470" s="43"/>
      <c r="AWW470" s="43"/>
      <c r="AWX470" s="43"/>
      <c r="AWY470" s="43"/>
      <c r="AWZ470" s="43"/>
      <c r="AXA470" s="43"/>
      <c r="AXB470" s="43"/>
      <c r="AXC470" s="43"/>
      <c r="AXD470" s="43"/>
      <c r="AXE470" s="43"/>
      <c r="AXF470" s="43"/>
      <c r="AXG470" s="43"/>
      <c r="AXH470" s="43"/>
      <c r="AXI470" s="43"/>
      <c r="AXJ470" s="43"/>
      <c r="AXK470" s="43"/>
      <c r="AXL470" s="43"/>
      <c r="AXM470" s="43"/>
      <c r="AXN470" s="43"/>
      <c r="AXO470" s="43"/>
      <c r="AXP470" s="43"/>
      <c r="AXQ470" s="43"/>
      <c r="AXR470" s="43"/>
      <c r="AXS470" s="43"/>
      <c r="AXT470" s="43"/>
      <c r="AXU470" s="43"/>
      <c r="AXV470" s="43"/>
      <c r="AXW470" s="43"/>
      <c r="AXX470" s="43"/>
      <c r="AXY470" s="43"/>
      <c r="AXZ470" s="43"/>
      <c r="AYA470" s="43"/>
      <c r="AYB470" s="43"/>
      <c r="AYC470" s="43"/>
      <c r="AYD470" s="43"/>
      <c r="AYE470" s="43"/>
      <c r="AYF470" s="43"/>
      <c r="AYG470" s="43"/>
      <c r="AYH470" s="43"/>
      <c r="AYI470" s="43"/>
      <c r="AYJ470" s="43"/>
      <c r="AYK470" s="43"/>
      <c r="AYL470" s="43"/>
      <c r="AYM470" s="43"/>
      <c r="AYN470" s="43"/>
      <c r="AYO470" s="43"/>
      <c r="AYP470" s="43"/>
      <c r="AYQ470" s="43"/>
      <c r="AYR470" s="43"/>
      <c r="AYS470" s="43"/>
      <c r="AYT470" s="43"/>
      <c r="AYU470" s="43"/>
      <c r="AYV470" s="43"/>
      <c r="AYW470" s="43"/>
      <c r="AYX470" s="43"/>
      <c r="AYY470" s="43"/>
      <c r="AYZ470" s="43"/>
      <c r="AZA470" s="43"/>
      <c r="AZB470" s="43"/>
      <c r="AZC470" s="43"/>
      <c r="AZD470" s="43"/>
      <c r="AZE470" s="43"/>
      <c r="AZF470" s="43"/>
      <c r="AZG470" s="43"/>
      <c r="AZH470" s="43"/>
      <c r="AZI470" s="43"/>
      <c r="AZJ470" s="43"/>
      <c r="AZK470" s="43"/>
      <c r="AZL470" s="43"/>
      <c r="AZM470" s="43"/>
      <c r="AZN470" s="43"/>
      <c r="AZO470" s="43"/>
      <c r="AZP470" s="43"/>
      <c r="AZQ470" s="43"/>
      <c r="AZR470" s="43"/>
      <c r="AZS470" s="43"/>
      <c r="AZT470" s="43"/>
      <c r="AZU470" s="43"/>
      <c r="AZV470" s="43"/>
      <c r="AZW470" s="43"/>
      <c r="AZX470" s="43"/>
      <c r="AZY470" s="43"/>
      <c r="AZZ470" s="43"/>
      <c r="BAA470" s="43"/>
      <c r="BAB470" s="43"/>
      <c r="BAC470" s="43"/>
      <c r="BAD470" s="43"/>
      <c r="BAE470" s="43"/>
      <c r="BAF470" s="43"/>
      <c r="BAG470" s="43"/>
      <c r="BAH470" s="43"/>
      <c r="BAI470" s="43"/>
      <c r="BAJ470" s="43"/>
      <c r="BAK470" s="43"/>
      <c r="BAL470" s="43"/>
      <c r="BAM470" s="43"/>
      <c r="BAN470" s="43"/>
      <c r="BAO470" s="43"/>
      <c r="BAP470" s="43"/>
      <c r="BAQ470" s="43"/>
      <c r="BAR470" s="43"/>
      <c r="BAS470" s="43"/>
      <c r="BAT470" s="43"/>
      <c r="BAU470" s="43"/>
      <c r="BAV470" s="43"/>
      <c r="BAW470" s="43"/>
      <c r="BAX470" s="43"/>
      <c r="BAY470" s="43"/>
      <c r="BAZ470" s="43"/>
      <c r="BBA470" s="43"/>
      <c r="BBB470" s="43"/>
      <c r="BBC470" s="43"/>
      <c r="BBD470" s="43"/>
      <c r="BBE470" s="43"/>
      <c r="BBF470" s="43"/>
      <c r="BBG470" s="43"/>
      <c r="BBH470" s="43"/>
      <c r="BBI470" s="43"/>
      <c r="BBJ470" s="43"/>
      <c r="BBK470" s="43"/>
      <c r="BBL470" s="43"/>
      <c r="BBM470" s="43"/>
      <c r="BBN470" s="43"/>
      <c r="BBO470" s="43"/>
      <c r="BBP470" s="43"/>
      <c r="BBQ470" s="43"/>
      <c r="BBR470" s="43"/>
      <c r="BBS470" s="43"/>
      <c r="BBT470" s="43"/>
      <c r="BBU470" s="43"/>
      <c r="BBV470" s="43"/>
      <c r="BBW470" s="43"/>
      <c r="BBX470" s="43"/>
      <c r="BBY470" s="43"/>
      <c r="BBZ470" s="43"/>
      <c r="BCA470" s="43"/>
      <c r="BCB470" s="43"/>
      <c r="BCC470" s="43"/>
      <c r="BCD470" s="43"/>
      <c r="BCE470" s="43"/>
      <c r="BCF470" s="43"/>
      <c r="BCG470" s="43"/>
      <c r="BCH470" s="43"/>
      <c r="BCI470" s="43"/>
      <c r="BCJ470" s="43"/>
      <c r="BCK470" s="43"/>
      <c r="BCL470" s="43"/>
      <c r="BCM470" s="43"/>
      <c r="BCN470" s="43"/>
      <c r="BCO470" s="43"/>
      <c r="BCP470" s="43"/>
      <c r="BCQ470" s="43"/>
      <c r="BCR470" s="43"/>
      <c r="BCS470" s="43"/>
      <c r="BCT470" s="43"/>
      <c r="BCU470" s="43"/>
      <c r="BCV470" s="43"/>
      <c r="BCW470" s="43"/>
      <c r="BCX470" s="43"/>
      <c r="BCY470" s="43"/>
      <c r="BCZ470" s="43"/>
      <c r="BDA470" s="43"/>
      <c r="BDB470" s="43"/>
      <c r="BDC470" s="43"/>
      <c r="BDD470" s="43"/>
      <c r="BDE470" s="43"/>
      <c r="BDF470" s="43"/>
      <c r="BDG470" s="43"/>
      <c r="BDH470" s="43"/>
      <c r="BDI470" s="43"/>
      <c r="BDJ470" s="43"/>
      <c r="BDK470" s="43"/>
      <c r="BDL470" s="43"/>
      <c r="BDM470" s="43"/>
      <c r="BDN470" s="43"/>
      <c r="BDO470" s="43"/>
      <c r="BDP470" s="43"/>
      <c r="BDQ470" s="43"/>
      <c r="BDR470" s="43"/>
      <c r="BDS470" s="43"/>
      <c r="BDT470" s="43"/>
      <c r="BDU470" s="43"/>
      <c r="BDV470" s="43"/>
      <c r="BDW470" s="43"/>
      <c r="BDX470" s="43"/>
      <c r="BDY470" s="43"/>
      <c r="BDZ470" s="43"/>
      <c r="BEA470" s="43"/>
      <c r="BEB470" s="43"/>
      <c r="BEC470" s="43"/>
      <c r="BED470" s="43"/>
      <c r="BEE470" s="43"/>
      <c r="BEF470" s="43"/>
      <c r="BEG470" s="43"/>
      <c r="BEH470" s="43"/>
      <c r="BEI470" s="43"/>
      <c r="BEJ470" s="43"/>
      <c r="BEK470" s="43"/>
      <c r="BEL470" s="43"/>
      <c r="BEM470" s="43"/>
      <c r="BEN470" s="43"/>
      <c r="BEO470" s="43"/>
      <c r="BEP470" s="43"/>
      <c r="BEQ470" s="43"/>
      <c r="BER470" s="43"/>
      <c r="BES470" s="43"/>
      <c r="BET470" s="43"/>
      <c r="BEU470" s="43"/>
      <c r="BEV470" s="43"/>
      <c r="BEW470" s="43"/>
      <c r="BEX470" s="43"/>
      <c r="BEY470" s="43"/>
      <c r="BEZ470" s="43"/>
      <c r="BFA470" s="43"/>
      <c r="BFB470" s="43"/>
      <c r="BFC470" s="43"/>
      <c r="BFD470" s="43"/>
      <c r="BFE470" s="43"/>
      <c r="BFF470" s="43"/>
      <c r="BFG470" s="43"/>
      <c r="BFH470" s="43"/>
      <c r="BFI470" s="43"/>
      <c r="BFJ470" s="43"/>
      <c r="BFK470" s="43"/>
      <c r="BFL470" s="43"/>
      <c r="BFM470" s="43"/>
      <c r="BFN470" s="43"/>
      <c r="BFO470" s="43"/>
      <c r="BFP470" s="43"/>
      <c r="BFQ470" s="43"/>
      <c r="BFR470" s="43"/>
      <c r="BFS470" s="43"/>
      <c r="BFT470" s="43"/>
      <c r="BFU470" s="43"/>
      <c r="BFV470" s="43"/>
      <c r="BFW470" s="43"/>
      <c r="BFX470" s="43"/>
      <c r="BFY470" s="43"/>
      <c r="BFZ470" s="43"/>
      <c r="BGA470" s="43"/>
      <c r="BGB470" s="43"/>
      <c r="BGC470" s="43"/>
      <c r="BGD470" s="43"/>
      <c r="BGE470" s="43"/>
      <c r="BGF470" s="43"/>
      <c r="BGG470" s="43"/>
      <c r="BGH470" s="43"/>
      <c r="BGI470" s="43"/>
      <c r="BGJ470" s="43"/>
      <c r="BGK470" s="43"/>
      <c r="BGL470" s="43"/>
      <c r="BGM470" s="43"/>
      <c r="BGN470" s="43"/>
      <c r="BGO470" s="43"/>
      <c r="BGP470" s="43"/>
      <c r="BGQ470" s="43"/>
      <c r="BGR470" s="43"/>
      <c r="BGS470" s="43"/>
      <c r="BGT470" s="43"/>
      <c r="BGU470" s="43"/>
      <c r="BGV470" s="43"/>
      <c r="BGW470" s="43"/>
      <c r="BGX470" s="43"/>
      <c r="BGY470" s="43"/>
      <c r="BGZ470" s="43"/>
      <c r="BHA470" s="43"/>
      <c r="BHB470" s="43"/>
      <c r="BHC470" s="43"/>
      <c r="BHD470" s="43"/>
      <c r="BHE470" s="43"/>
      <c r="BHF470" s="43"/>
      <c r="BHG470" s="43"/>
      <c r="BHH470" s="43"/>
      <c r="BHI470" s="43"/>
      <c r="BHJ470" s="43"/>
      <c r="BHK470" s="43"/>
      <c r="BHL470" s="43"/>
      <c r="BHM470" s="43"/>
      <c r="BHN470" s="43"/>
      <c r="BHO470" s="43"/>
      <c r="BHP470" s="43"/>
      <c r="BHQ470" s="43"/>
      <c r="BHR470" s="43"/>
      <c r="BHS470" s="43"/>
      <c r="BHT470" s="43"/>
      <c r="BHU470" s="43"/>
      <c r="BHV470" s="43"/>
      <c r="BHW470" s="43"/>
      <c r="BHX470" s="43"/>
      <c r="BHY470" s="43"/>
      <c r="BHZ470" s="43"/>
      <c r="BIA470" s="43"/>
      <c r="BIB470" s="43"/>
      <c r="BIC470" s="43"/>
      <c r="BID470" s="43"/>
      <c r="BIE470" s="43"/>
      <c r="BIF470" s="43"/>
      <c r="BIG470" s="43"/>
      <c r="BIH470" s="43"/>
      <c r="BII470" s="43"/>
      <c r="BIJ470" s="43"/>
      <c r="BIK470" s="43"/>
      <c r="BIL470" s="43"/>
      <c r="BIM470" s="43"/>
      <c r="BIN470" s="43"/>
      <c r="BIO470" s="43"/>
      <c r="BIP470" s="43"/>
      <c r="BIQ470" s="43"/>
      <c r="BIR470" s="43"/>
      <c r="BIS470" s="43"/>
      <c r="BIT470" s="43"/>
      <c r="BIU470" s="43"/>
      <c r="BIV470" s="43"/>
      <c r="BIW470" s="43"/>
      <c r="BIX470" s="43"/>
      <c r="BIY470" s="43"/>
      <c r="BIZ470" s="43"/>
      <c r="BJA470" s="43"/>
      <c r="BJB470" s="43"/>
      <c r="BJC470" s="43"/>
      <c r="BJD470" s="43"/>
      <c r="BJE470" s="43"/>
      <c r="BJF470" s="43"/>
      <c r="BJG470" s="43"/>
      <c r="BJH470" s="43"/>
      <c r="BJI470" s="43"/>
      <c r="BJJ470" s="43"/>
      <c r="BJK470" s="43"/>
      <c r="BJL470" s="43"/>
      <c r="BJM470" s="43"/>
      <c r="BJN470" s="43"/>
      <c r="BJO470" s="43"/>
      <c r="BJP470" s="43"/>
      <c r="BJQ470" s="43"/>
      <c r="BJR470" s="43"/>
      <c r="BJS470" s="43"/>
      <c r="BJT470" s="43"/>
      <c r="BJU470" s="43"/>
      <c r="BJV470" s="43"/>
      <c r="BJW470" s="43"/>
      <c r="BJX470" s="43"/>
      <c r="BJY470" s="43"/>
      <c r="BJZ470" s="43"/>
      <c r="BKA470" s="43"/>
      <c r="BKB470" s="43"/>
      <c r="BKC470" s="43"/>
      <c r="BKD470" s="43"/>
      <c r="BKE470" s="43"/>
      <c r="BKF470" s="43"/>
      <c r="BKG470" s="43"/>
      <c r="BKH470" s="43"/>
      <c r="BKI470" s="43"/>
      <c r="BKJ470" s="43"/>
      <c r="BKK470" s="43"/>
      <c r="BKL470" s="43"/>
      <c r="BKM470" s="43"/>
      <c r="BKN470" s="43"/>
      <c r="BKO470" s="43"/>
      <c r="BKP470" s="43"/>
      <c r="BKQ470" s="43"/>
      <c r="BKR470" s="43"/>
      <c r="BKS470" s="43"/>
      <c r="BKT470" s="43"/>
      <c r="BKU470" s="43"/>
      <c r="BKV470" s="43"/>
      <c r="BKW470" s="43"/>
      <c r="BKX470" s="43"/>
      <c r="BKY470" s="43"/>
      <c r="BKZ470" s="43"/>
      <c r="BLA470" s="43"/>
      <c r="BLB470" s="43"/>
      <c r="BLC470" s="43"/>
      <c r="BLD470" s="43"/>
      <c r="BLE470" s="43"/>
      <c r="BLF470" s="43"/>
      <c r="BLG470" s="43"/>
      <c r="BLH470" s="43"/>
      <c r="BLI470" s="43"/>
      <c r="BLJ470" s="43"/>
      <c r="BLK470" s="43"/>
      <c r="BLL470" s="43"/>
      <c r="BLM470" s="43"/>
      <c r="BLN470" s="43"/>
      <c r="BLO470" s="43"/>
      <c r="BLP470" s="43"/>
      <c r="BLQ470" s="43"/>
      <c r="BLR470" s="43"/>
      <c r="BLS470" s="43"/>
      <c r="BLT470" s="43"/>
      <c r="BLU470" s="43"/>
      <c r="BLV470" s="43"/>
      <c r="BLW470" s="43"/>
      <c r="BLX470" s="43"/>
      <c r="BLY470" s="43"/>
      <c r="BLZ470" s="43"/>
      <c r="BMA470" s="43"/>
      <c r="BMB470" s="43"/>
      <c r="BMC470" s="43"/>
      <c r="BMD470" s="43"/>
      <c r="BME470" s="43"/>
      <c r="BMF470" s="43"/>
      <c r="BMG470" s="43"/>
      <c r="BMH470" s="43"/>
      <c r="BMI470" s="43"/>
      <c r="BMJ470" s="43"/>
      <c r="BMK470" s="43"/>
      <c r="BML470" s="43"/>
      <c r="BMM470" s="43"/>
      <c r="BMN470" s="43"/>
      <c r="BMO470" s="43"/>
      <c r="BMP470" s="43"/>
      <c r="BMQ470" s="43"/>
      <c r="BMR470" s="43"/>
      <c r="BMS470" s="43"/>
      <c r="BMT470" s="43"/>
      <c r="BMU470" s="43"/>
      <c r="BMV470" s="43"/>
      <c r="BMW470" s="43"/>
      <c r="BMX470" s="43"/>
      <c r="BMY470" s="43"/>
      <c r="BMZ470" s="43"/>
      <c r="BNA470" s="43"/>
      <c r="BNB470" s="43"/>
      <c r="BNC470" s="43"/>
      <c r="BND470" s="43"/>
      <c r="BNE470" s="43"/>
      <c r="BNF470" s="43"/>
      <c r="BNG470" s="43"/>
      <c r="BNH470" s="43"/>
      <c r="BNI470" s="43"/>
      <c r="BNJ470" s="43"/>
      <c r="BNK470" s="43"/>
      <c r="BNL470" s="43"/>
      <c r="BNM470" s="43"/>
      <c r="BNN470" s="43"/>
      <c r="BNO470" s="43"/>
      <c r="BNP470" s="43"/>
      <c r="BNQ470" s="43"/>
      <c r="BNR470" s="43"/>
      <c r="BNS470" s="43"/>
      <c r="BNT470" s="43"/>
      <c r="BNU470" s="43"/>
      <c r="BNV470" s="43"/>
      <c r="BNW470" s="43"/>
      <c r="BNX470" s="43"/>
      <c r="BNY470" s="43"/>
      <c r="BNZ470" s="43"/>
      <c r="BOA470" s="43"/>
      <c r="BOB470" s="43"/>
      <c r="BOC470" s="43"/>
      <c r="BOD470" s="43"/>
      <c r="BOE470" s="43"/>
      <c r="BOF470" s="43"/>
      <c r="BOG470" s="43"/>
      <c r="BOH470" s="43"/>
      <c r="BOI470" s="43"/>
      <c r="BOJ470" s="43"/>
      <c r="BOK470" s="43"/>
      <c r="BOL470" s="43"/>
      <c r="BOM470" s="43"/>
      <c r="BON470" s="43"/>
      <c r="BOO470" s="43"/>
      <c r="BOP470" s="43"/>
      <c r="BOQ470" s="43"/>
      <c r="BOR470" s="43"/>
      <c r="BOS470" s="43"/>
      <c r="BOT470" s="43"/>
      <c r="BOU470" s="43"/>
      <c r="BOV470" s="43"/>
      <c r="BOW470" s="43"/>
      <c r="BOX470" s="43"/>
      <c r="BOY470" s="43"/>
      <c r="BOZ470" s="43"/>
      <c r="BPA470" s="43"/>
      <c r="BPB470" s="43"/>
      <c r="BPC470" s="43"/>
      <c r="BPD470" s="43"/>
      <c r="BPE470" s="43"/>
      <c r="BPF470" s="43"/>
      <c r="BPG470" s="43"/>
      <c r="BPH470" s="43"/>
      <c r="BPI470" s="43"/>
      <c r="BPJ470" s="43"/>
      <c r="BPK470" s="43"/>
      <c r="BPL470" s="43"/>
      <c r="BPM470" s="43"/>
      <c r="BPN470" s="43"/>
      <c r="BPO470" s="43"/>
      <c r="BPP470" s="43"/>
      <c r="BPQ470" s="43"/>
      <c r="BPR470" s="43"/>
      <c r="BPS470" s="43"/>
      <c r="BPT470" s="43"/>
      <c r="BPU470" s="43"/>
      <c r="BPV470" s="43"/>
      <c r="BPW470" s="43"/>
      <c r="BPX470" s="43"/>
      <c r="BPY470" s="43"/>
      <c r="BPZ470" s="43"/>
      <c r="BQA470" s="43"/>
      <c r="BQB470" s="43"/>
      <c r="BQC470" s="43"/>
      <c r="BQD470" s="43"/>
      <c r="BQE470" s="43"/>
      <c r="BQF470" s="43"/>
      <c r="BQG470" s="43"/>
      <c r="BQH470" s="43"/>
      <c r="BQI470" s="43"/>
      <c r="BQJ470" s="43"/>
      <c r="BQK470" s="43"/>
      <c r="BQL470" s="43"/>
      <c r="BQM470" s="43"/>
      <c r="BQN470" s="43"/>
      <c r="BQO470" s="43"/>
      <c r="BQP470" s="43"/>
      <c r="BQQ470" s="43"/>
      <c r="BQR470" s="43"/>
      <c r="BQS470" s="43"/>
      <c r="BQT470" s="43"/>
      <c r="BQU470" s="43"/>
      <c r="BQV470" s="43"/>
      <c r="BQW470" s="43"/>
      <c r="BQX470" s="43"/>
      <c r="BQY470" s="43"/>
      <c r="BQZ470" s="43"/>
      <c r="BRA470" s="43"/>
      <c r="BRB470" s="43"/>
      <c r="BRC470" s="43"/>
      <c r="BRD470" s="43"/>
      <c r="BRE470" s="43"/>
      <c r="BRF470" s="43"/>
      <c r="BRG470" s="43"/>
      <c r="BRH470" s="43"/>
      <c r="BRI470" s="43"/>
      <c r="BRJ470" s="43"/>
      <c r="BRK470" s="43"/>
      <c r="BRL470" s="43"/>
      <c r="BRM470" s="43"/>
      <c r="BRN470" s="43"/>
      <c r="BRO470" s="43"/>
      <c r="BRP470" s="43"/>
      <c r="BRQ470" s="43"/>
      <c r="BRR470" s="43"/>
      <c r="BRS470" s="43"/>
      <c r="BRT470" s="43"/>
      <c r="BRU470" s="43"/>
      <c r="BRV470" s="43"/>
      <c r="BRW470" s="43"/>
      <c r="BRX470" s="43"/>
      <c r="BRY470" s="43"/>
      <c r="BRZ470" s="43"/>
      <c r="BSA470" s="43"/>
      <c r="BSB470" s="43"/>
      <c r="BSC470" s="43"/>
      <c r="BSD470" s="43"/>
      <c r="BSE470" s="43"/>
      <c r="BSF470" s="43"/>
      <c r="BSG470" s="43"/>
      <c r="BSH470" s="43"/>
      <c r="BSI470" s="43"/>
      <c r="BSJ470" s="43"/>
      <c r="BSK470" s="43"/>
      <c r="BSL470" s="43"/>
      <c r="BSM470" s="43"/>
      <c r="BSN470" s="43"/>
      <c r="BSO470" s="43"/>
      <c r="BSP470" s="43"/>
      <c r="BSQ470" s="43"/>
      <c r="BSR470" s="43"/>
      <c r="BSS470" s="43"/>
      <c r="BST470" s="43"/>
      <c r="BSU470" s="43"/>
      <c r="BSV470" s="43"/>
      <c r="BSW470" s="43"/>
      <c r="BSX470" s="43"/>
      <c r="BSY470" s="43"/>
      <c r="BSZ470" s="43"/>
      <c r="BTA470" s="43"/>
      <c r="BTB470" s="43"/>
      <c r="BTC470" s="43"/>
      <c r="BTD470" s="43"/>
      <c r="BTE470" s="43"/>
      <c r="BTF470" s="43"/>
      <c r="BTG470" s="43"/>
      <c r="BTH470" s="43"/>
      <c r="BTI470" s="43"/>
      <c r="BTJ470" s="43"/>
      <c r="BTK470" s="43"/>
      <c r="BTL470" s="43"/>
      <c r="BTM470" s="43"/>
      <c r="BTN470" s="43"/>
      <c r="BTO470" s="43"/>
      <c r="BTP470" s="43"/>
      <c r="BTQ470" s="43"/>
      <c r="BTR470" s="43"/>
      <c r="BTS470" s="43"/>
      <c r="BTT470" s="43"/>
      <c r="BTU470" s="43"/>
      <c r="BTV470" s="43"/>
      <c r="BTW470" s="43"/>
      <c r="BTX470" s="43"/>
      <c r="BTY470" s="43"/>
      <c r="BTZ470" s="43"/>
      <c r="BUA470" s="43"/>
      <c r="BUB470" s="43"/>
      <c r="BUC470" s="43"/>
      <c r="BUD470" s="43"/>
      <c r="BUE470" s="43"/>
      <c r="BUF470" s="43"/>
      <c r="BUG470" s="43"/>
      <c r="BUH470" s="43"/>
      <c r="BUI470" s="43"/>
      <c r="BUJ470" s="43"/>
      <c r="BUK470" s="43"/>
      <c r="BUL470" s="43"/>
      <c r="BUM470" s="43"/>
      <c r="BUN470" s="43"/>
      <c r="BUO470" s="43"/>
      <c r="BUP470" s="43"/>
      <c r="BUQ470" s="43"/>
      <c r="BUR470" s="43"/>
      <c r="BUS470" s="43"/>
      <c r="BUT470" s="43"/>
      <c r="BUU470" s="43"/>
      <c r="BUV470" s="43"/>
      <c r="BUW470" s="43"/>
      <c r="BUX470" s="43"/>
      <c r="BUY470" s="43"/>
      <c r="BUZ470" s="43"/>
      <c r="BVA470" s="43"/>
      <c r="BVB470" s="43"/>
      <c r="BVC470" s="43"/>
      <c r="BVD470" s="43"/>
      <c r="BVE470" s="43"/>
      <c r="BVF470" s="43"/>
      <c r="BVG470" s="43"/>
      <c r="BVH470" s="43"/>
      <c r="BVI470" s="43"/>
      <c r="BVJ470" s="43"/>
      <c r="BVK470" s="43"/>
      <c r="BVL470" s="43"/>
      <c r="BVM470" s="43"/>
      <c r="BVN470" s="43"/>
      <c r="BVO470" s="43"/>
      <c r="BVP470" s="43"/>
      <c r="BVQ470" s="43"/>
      <c r="BVR470" s="43"/>
      <c r="BVS470" s="43"/>
      <c r="BVT470" s="43"/>
      <c r="BVU470" s="43"/>
      <c r="BVV470" s="43"/>
      <c r="BVW470" s="43"/>
      <c r="BVX470" s="43"/>
      <c r="BVY470" s="43"/>
      <c r="BVZ470" s="43"/>
      <c r="BWA470" s="43"/>
      <c r="BWB470" s="43"/>
      <c r="BWC470" s="43"/>
      <c r="BWD470" s="43"/>
      <c r="BWE470" s="43"/>
      <c r="BWF470" s="43"/>
      <c r="BWG470" s="43"/>
      <c r="BWH470" s="43"/>
      <c r="BWI470" s="43"/>
      <c r="BWJ470" s="43"/>
      <c r="BWK470" s="43"/>
      <c r="BWL470" s="43"/>
      <c r="BWM470" s="43"/>
      <c r="BWN470" s="43"/>
      <c r="BWO470" s="43"/>
      <c r="BWP470" s="43"/>
      <c r="BWQ470" s="43"/>
      <c r="BWR470" s="43"/>
      <c r="BWS470" s="43"/>
      <c r="BWT470" s="43"/>
      <c r="BWU470" s="43"/>
      <c r="BWV470" s="43"/>
      <c r="BWW470" s="43"/>
      <c r="BWX470" s="43"/>
      <c r="BWY470" s="43"/>
      <c r="BWZ470" s="43"/>
      <c r="BXA470" s="43"/>
      <c r="BXB470" s="43"/>
      <c r="BXC470" s="43"/>
      <c r="BXD470" s="43"/>
      <c r="BXE470" s="43"/>
      <c r="BXF470" s="43"/>
      <c r="BXG470" s="43"/>
      <c r="BXH470" s="43"/>
      <c r="BXI470" s="43"/>
      <c r="BXJ470" s="43"/>
      <c r="BXK470" s="43"/>
      <c r="BXL470" s="43"/>
      <c r="BXM470" s="43"/>
      <c r="BXN470" s="43"/>
      <c r="BXO470" s="43"/>
      <c r="BXP470" s="43"/>
      <c r="BXQ470" s="43"/>
      <c r="BXR470" s="43"/>
      <c r="BXS470" s="43"/>
      <c r="BXT470" s="43"/>
      <c r="BXU470" s="43"/>
      <c r="BXV470" s="43"/>
      <c r="BXW470" s="43"/>
      <c r="BXX470" s="43"/>
      <c r="BXY470" s="43"/>
      <c r="BXZ470" s="43"/>
      <c r="BYA470" s="43"/>
      <c r="BYB470" s="43"/>
      <c r="BYC470" s="43"/>
      <c r="BYD470" s="43"/>
      <c r="BYE470" s="43"/>
      <c r="BYF470" s="43"/>
      <c r="BYG470" s="43"/>
      <c r="BYH470" s="43"/>
      <c r="BYI470" s="43"/>
      <c r="BYJ470" s="43"/>
      <c r="BYK470" s="43"/>
      <c r="BYL470" s="43"/>
      <c r="BYM470" s="43"/>
      <c r="BYN470" s="43"/>
      <c r="BYO470" s="43"/>
      <c r="BYP470" s="43"/>
      <c r="BYQ470" s="43"/>
      <c r="BYR470" s="43"/>
      <c r="BYS470" s="43"/>
      <c r="BYT470" s="43"/>
      <c r="BYU470" s="43"/>
      <c r="BYV470" s="43"/>
      <c r="BYW470" s="43"/>
      <c r="BYX470" s="43"/>
      <c r="BYY470" s="43"/>
      <c r="BYZ470" s="43"/>
      <c r="BZA470" s="43"/>
      <c r="BZB470" s="43"/>
      <c r="BZC470" s="43"/>
      <c r="BZD470" s="43"/>
      <c r="BZE470" s="43"/>
      <c r="BZF470" s="43"/>
      <c r="BZG470" s="43"/>
      <c r="BZH470" s="43"/>
      <c r="BZI470" s="43"/>
      <c r="BZJ470" s="43"/>
      <c r="BZK470" s="43"/>
      <c r="BZL470" s="43"/>
      <c r="BZM470" s="43"/>
      <c r="BZN470" s="43"/>
      <c r="BZO470" s="43"/>
      <c r="BZP470" s="43"/>
      <c r="BZQ470" s="43"/>
      <c r="BZR470" s="43"/>
      <c r="BZS470" s="43"/>
      <c r="BZT470" s="43"/>
      <c r="BZU470" s="43"/>
      <c r="BZV470" s="43"/>
      <c r="BZW470" s="43"/>
      <c r="BZX470" s="43"/>
      <c r="BZY470" s="43"/>
      <c r="BZZ470" s="43"/>
      <c r="CAA470" s="43"/>
      <c r="CAB470" s="43"/>
      <c r="CAC470" s="43"/>
      <c r="CAD470" s="43"/>
      <c r="CAE470" s="43"/>
      <c r="CAF470" s="43"/>
      <c r="CAG470" s="43"/>
      <c r="CAH470" s="43"/>
      <c r="CAI470" s="43"/>
      <c r="CAJ470" s="43"/>
      <c r="CAK470" s="43"/>
      <c r="CAL470" s="43"/>
      <c r="CAM470" s="43"/>
      <c r="CAN470" s="43"/>
      <c r="CAO470" s="43"/>
      <c r="CAP470" s="43"/>
      <c r="CAQ470" s="43"/>
      <c r="CAR470" s="43"/>
      <c r="CAS470" s="43"/>
      <c r="CAT470" s="43"/>
      <c r="CAU470" s="43"/>
      <c r="CAV470" s="43"/>
      <c r="CAW470" s="43"/>
      <c r="CAX470" s="43"/>
      <c r="CAY470" s="43"/>
      <c r="CAZ470" s="43"/>
      <c r="CBA470" s="43"/>
      <c r="CBB470" s="43"/>
      <c r="CBC470" s="43"/>
      <c r="CBD470" s="43"/>
      <c r="CBE470" s="43"/>
      <c r="CBF470" s="43"/>
      <c r="CBG470" s="43"/>
      <c r="CBH470" s="43"/>
      <c r="CBI470" s="43"/>
      <c r="CBJ470" s="43"/>
      <c r="CBK470" s="43"/>
      <c r="CBL470" s="43"/>
      <c r="CBM470" s="43"/>
      <c r="CBN470" s="43"/>
      <c r="CBO470" s="43"/>
      <c r="CBP470" s="43"/>
      <c r="CBQ470" s="43"/>
      <c r="CBR470" s="43"/>
      <c r="CBS470" s="43"/>
      <c r="CBT470" s="43"/>
      <c r="CBU470" s="43"/>
      <c r="CBV470" s="43"/>
      <c r="CBW470" s="43"/>
      <c r="CBX470" s="43"/>
      <c r="CBY470" s="43"/>
      <c r="CBZ470" s="43"/>
      <c r="CCA470" s="43"/>
      <c r="CCB470" s="43"/>
      <c r="CCC470" s="43"/>
      <c r="CCD470" s="43"/>
      <c r="CCE470" s="43"/>
      <c r="CCF470" s="43"/>
      <c r="CCG470" s="43"/>
      <c r="CCH470" s="43"/>
      <c r="CCI470" s="43"/>
      <c r="CCJ470" s="43"/>
      <c r="CCK470" s="43"/>
      <c r="CCL470" s="43"/>
      <c r="CCM470" s="43"/>
      <c r="CCN470" s="43"/>
      <c r="CCO470" s="43"/>
      <c r="CCP470" s="43"/>
      <c r="CCQ470" s="43"/>
      <c r="CCR470" s="43"/>
      <c r="CCS470" s="43"/>
      <c r="CCT470" s="43"/>
      <c r="CCU470" s="43"/>
      <c r="CCV470" s="43"/>
      <c r="CCW470" s="43"/>
      <c r="CCX470" s="43"/>
      <c r="CCY470" s="43"/>
      <c r="CCZ470" s="43"/>
      <c r="CDA470" s="43"/>
      <c r="CDB470" s="43"/>
      <c r="CDC470" s="43"/>
      <c r="CDD470" s="43"/>
      <c r="CDE470" s="43"/>
      <c r="CDF470" s="43"/>
      <c r="CDG470" s="43"/>
      <c r="CDH470" s="43"/>
      <c r="CDI470" s="43"/>
      <c r="CDJ470" s="43"/>
      <c r="CDK470" s="43"/>
      <c r="CDL470" s="43"/>
      <c r="CDM470" s="43"/>
      <c r="CDN470" s="43"/>
      <c r="CDO470" s="43"/>
      <c r="CDP470" s="43"/>
      <c r="CDQ470" s="43"/>
      <c r="CDR470" s="43"/>
      <c r="CDS470" s="43"/>
      <c r="CDT470" s="43"/>
      <c r="CDU470" s="43"/>
      <c r="CDV470" s="43"/>
      <c r="CDW470" s="43"/>
      <c r="CDX470" s="43"/>
      <c r="CDY470" s="43"/>
      <c r="CDZ470" s="43"/>
      <c r="CEA470" s="43"/>
      <c r="CEB470" s="43"/>
      <c r="CEC470" s="43"/>
      <c r="CED470" s="43"/>
      <c r="CEE470" s="43"/>
      <c r="CEF470" s="43"/>
      <c r="CEG470" s="43"/>
      <c r="CEH470" s="43"/>
      <c r="CEI470" s="43"/>
      <c r="CEJ470" s="43"/>
      <c r="CEK470" s="43"/>
      <c r="CEL470" s="43"/>
      <c r="CEM470" s="43"/>
      <c r="CEN470" s="43"/>
      <c r="CEO470" s="43"/>
      <c r="CEP470" s="43"/>
      <c r="CEQ470" s="43"/>
      <c r="CER470" s="43"/>
      <c r="CES470" s="43"/>
      <c r="CET470" s="43"/>
      <c r="CEU470" s="43"/>
      <c r="CEV470" s="43"/>
      <c r="CEW470" s="43"/>
      <c r="CEX470" s="43"/>
      <c r="CEY470" s="43"/>
      <c r="CEZ470" s="43"/>
      <c r="CFA470" s="43"/>
      <c r="CFB470" s="43"/>
      <c r="CFC470" s="43"/>
      <c r="CFD470" s="43"/>
      <c r="CFE470" s="43"/>
      <c r="CFF470" s="43"/>
      <c r="CFG470" s="43"/>
      <c r="CFH470" s="43"/>
      <c r="CFI470" s="43"/>
      <c r="CFJ470" s="43"/>
      <c r="CFK470" s="43"/>
      <c r="CFL470" s="43"/>
      <c r="CFM470" s="43"/>
      <c r="CFN470" s="43"/>
      <c r="CFO470" s="43"/>
      <c r="CFP470" s="43"/>
      <c r="CFQ470" s="43"/>
      <c r="CFR470" s="43"/>
      <c r="CFS470" s="43"/>
      <c r="CFT470" s="43"/>
      <c r="CFU470" s="43"/>
      <c r="CFV470" s="43"/>
      <c r="CFW470" s="43"/>
      <c r="CFX470" s="43"/>
      <c r="CFY470" s="43"/>
      <c r="CFZ470" s="43"/>
      <c r="CGA470" s="43"/>
      <c r="CGB470" s="43"/>
      <c r="CGC470" s="43"/>
      <c r="CGD470" s="43"/>
      <c r="CGE470" s="43"/>
      <c r="CGF470" s="43"/>
      <c r="CGG470" s="43"/>
      <c r="CGH470" s="43"/>
      <c r="CGI470" s="43"/>
      <c r="CGJ470" s="43"/>
      <c r="CGK470" s="43"/>
      <c r="CGL470" s="43"/>
      <c r="CGM470" s="43"/>
      <c r="CGN470" s="43"/>
      <c r="CGO470" s="43"/>
      <c r="CGP470" s="43"/>
      <c r="CGQ470" s="43"/>
      <c r="CGR470" s="43"/>
      <c r="CGS470" s="43"/>
      <c r="CGT470" s="43"/>
      <c r="CGU470" s="43"/>
      <c r="CGV470" s="43"/>
      <c r="CGW470" s="43"/>
      <c r="CGX470" s="43"/>
      <c r="CGY470" s="43"/>
      <c r="CGZ470" s="43"/>
      <c r="CHA470" s="43"/>
      <c r="CHB470" s="43"/>
      <c r="CHC470" s="43"/>
      <c r="CHD470" s="43"/>
      <c r="CHE470" s="43"/>
      <c r="CHF470" s="43"/>
      <c r="CHG470" s="43"/>
      <c r="CHH470" s="43"/>
      <c r="CHI470" s="43"/>
      <c r="CHJ470" s="43"/>
      <c r="CHK470" s="43"/>
      <c r="CHL470" s="43"/>
      <c r="CHM470" s="43"/>
      <c r="CHN470" s="43"/>
      <c r="CHO470" s="43"/>
      <c r="CHP470" s="43"/>
      <c r="CHQ470" s="43"/>
      <c r="CHR470" s="43"/>
      <c r="CHS470" s="43"/>
      <c r="CHT470" s="43"/>
      <c r="CHU470" s="43"/>
      <c r="CHV470" s="43"/>
      <c r="CHW470" s="43"/>
      <c r="CHX470" s="43"/>
      <c r="CHY470" s="43"/>
      <c r="CHZ470" s="43"/>
      <c r="CIA470" s="43"/>
      <c r="CIB470" s="43"/>
      <c r="CIC470" s="43"/>
      <c r="CID470" s="43"/>
      <c r="CIE470" s="43"/>
      <c r="CIF470" s="43"/>
      <c r="CIG470" s="43"/>
      <c r="CIH470" s="43"/>
      <c r="CII470" s="43"/>
      <c r="CIJ470" s="43"/>
      <c r="CIK470" s="43"/>
      <c r="CIL470" s="43"/>
      <c r="CIM470" s="43"/>
      <c r="CIN470" s="43"/>
      <c r="CIO470" s="43"/>
      <c r="CIP470" s="43"/>
      <c r="CIQ470" s="43"/>
      <c r="CIR470" s="43"/>
      <c r="CIS470" s="43"/>
      <c r="CIT470" s="43"/>
      <c r="CIU470" s="43"/>
      <c r="CIV470" s="43"/>
      <c r="CIW470" s="43"/>
      <c r="CIX470" s="43"/>
      <c r="CIY470" s="43"/>
      <c r="CIZ470" s="43"/>
      <c r="CJA470" s="43"/>
      <c r="CJB470" s="43"/>
      <c r="CJC470" s="43"/>
      <c r="CJD470" s="43"/>
      <c r="CJE470" s="43"/>
      <c r="CJF470" s="43"/>
      <c r="CJG470" s="43"/>
      <c r="CJH470" s="43"/>
      <c r="CJI470" s="43"/>
      <c r="CJJ470" s="43"/>
      <c r="CJK470" s="43"/>
      <c r="CJL470" s="43"/>
      <c r="CJM470" s="43"/>
      <c r="CJN470" s="43"/>
      <c r="CJO470" s="43"/>
      <c r="CJP470" s="43"/>
      <c r="CJQ470" s="43"/>
      <c r="CJR470" s="43"/>
      <c r="CJS470" s="43"/>
      <c r="CJT470" s="43"/>
      <c r="CJU470" s="43"/>
      <c r="CJV470" s="43"/>
      <c r="CJW470" s="43"/>
      <c r="CJX470" s="43"/>
      <c r="CJY470" s="43"/>
      <c r="CJZ470" s="43"/>
      <c r="CKA470" s="43"/>
      <c r="CKB470" s="43"/>
      <c r="CKC470" s="43"/>
      <c r="CKD470" s="43"/>
      <c r="CKE470" s="43"/>
      <c r="CKF470" s="43"/>
      <c r="CKG470" s="43"/>
      <c r="CKH470" s="43"/>
      <c r="CKI470" s="43"/>
      <c r="CKJ470" s="43"/>
      <c r="CKK470" s="43"/>
      <c r="CKL470" s="43"/>
      <c r="CKM470" s="43"/>
      <c r="CKN470" s="43"/>
      <c r="CKO470" s="43"/>
      <c r="CKP470" s="43"/>
      <c r="CKQ470" s="43"/>
      <c r="CKR470" s="43"/>
      <c r="CKS470" s="43"/>
      <c r="CKT470" s="43"/>
      <c r="CKU470" s="43"/>
      <c r="CKV470" s="43"/>
      <c r="CKW470" s="43"/>
      <c r="CKX470" s="43"/>
      <c r="CKY470" s="43"/>
      <c r="CKZ470" s="43"/>
      <c r="CLA470" s="43"/>
      <c r="CLB470" s="43"/>
      <c r="CLC470" s="43"/>
      <c r="CLD470" s="43"/>
      <c r="CLE470" s="43"/>
      <c r="CLF470" s="43"/>
      <c r="CLG470" s="43"/>
      <c r="CLH470" s="43"/>
      <c r="CLI470" s="43"/>
      <c r="CLJ470" s="43"/>
      <c r="CLK470" s="43"/>
      <c r="CLL470" s="43"/>
      <c r="CLM470" s="43"/>
      <c r="CLN470" s="43"/>
      <c r="CLO470" s="43"/>
      <c r="CLP470" s="43"/>
      <c r="CLQ470" s="43"/>
      <c r="CLR470" s="43"/>
      <c r="CLS470" s="43"/>
      <c r="CLT470" s="43"/>
      <c r="CLU470" s="43"/>
      <c r="CLV470" s="43"/>
      <c r="CLW470" s="43"/>
      <c r="CLX470" s="43"/>
      <c r="CLY470" s="43"/>
      <c r="CLZ470" s="43"/>
      <c r="CMA470" s="43"/>
      <c r="CMB470" s="43"/>
      <c r="CMC470" s="43"/>
      <c r="CMD470" s="43"/>
      <c r="CME470" s="43"/>
      <c r="CMF470" s="43"/>
      <c r="CMG470" s="43"/>
      <c r="CMH470" s="43"/>
      <c r="CMI470" s="43"/>
      <c r="CMJ470" s="43"/>
      <c r="CMK470" s="43"/>
      <c r="CML470" s="43"/>
      <c r="CMM470" s="43"/>
      <c r="CMN470" s="43"/>
      <c r="CMO470" s="43"/>
      <c r="CMP470" s="43"/>
      <c r="CMQ470" s="43"/>
      <c r="CMR470" s="43"/>
      <c r="CMS470" s="43"/>
      <c r="CMT470" s="43"/>
      <c r="CMU470" s="43"/>
      <c r="CMV470" s="43"/>
      <c r="CMW470" s="43"/>
      <c r="CMX470" s="43"/>
      <c r="CMY470" s="43"/>
      <c r="CMZ470" s="43"/>
      <c r="CNA470" s="43"/>
      <c r="CNB470" s="43"/>
      <c r="CNC470" s="43"/>
      <c r="CND470" s="43"/>
      <c r="CNE470" s="43"/>
      <c r="CNF470" s="43"/>
      <c r="CNG470" s="43"/>
      <c r="CNH470" s="43"/>
      <c r="CNI470" s="43"/>
      <c r="CNJ470" s="43"/>
      <c r="CNK470" s="43"/>
      <c r="CNL470" s="43"/>
      <c r="CNM470" s="43"/>
      <c r="CNN470" s="43"/>
      <c r="CNO470" s="43"/>
      <c r="CNP470" s="43"/>
      <c r="CNQ470" s="43"/>
      <c r="CNR470" s="43"/>
      <c r="CNS470" s="43"/>
      <c r="CNT470" s="43"/>
      <c r="CNU470" s="43"/>
      <c r="CNV470" s="43"/>
      <c r="CNW470" s="43"/>
      <c r="CNX470" s="43"/>
      <c r="CNY470" s="43"/>
      <c r="CNZ470" s="43"/>
      <c r="COA470" s="43"/>
      <c r="COB470" s="43"/>
      <c r="COC470" s="43"/>
      <c r="COD470" s="43"/>
      <c r="COE470" s="43"/>
      <c r="COF470" s="43"/>
      <c r="COG470" s="43"/>
      <c r="COH470" s="43"/>
      <c r="COI470" s="43"/>
      <c r="COJ470" s="43"/>
      <c r="COK470" s="43"/>
      <c r="COL470" s="43"/>
      <c r="COM470" s="43"/>
      <c r="CON470" s="43"/>
      <c r="COO470" s="43"/>
      <c r="COP470" s="43"/>
      <c r="COQ470" s="43"/>
      <c r="COR470" s="43"/>
      <c r="COS470" s="43"/>
      <c r="COT470" s="43"/>
      <c r="COU470" s="43"/>
      <c r="COV470" s="43"/>
      <c r="COW470" s="43"/>
      <c r="COX470" s="43"/>
      <c r="COY470" s="43"/>
      <c r="COZ470" s="43"/>
      <c r="CPA470" s="43"/>
      <c r="CPB470" s="43"/>
      <c r="CPC470" s="43"/>
      <c r="CPD470" s="43"/>
      <c r="CPE470" s="43"/>
      <c r="CPF470" s="43"/>
      <c r="CPG470" s="43"/>
      <c r="CPH470" s="43"/>
      <c r="CPI470" s="43"/>
      <c r="CPJ470" s="43"/>
      <c r="CPK470" s="43"/>
      <c r="CPL470" s="43"/>
      <c r="CPM470" s="43"/>
      <c r="CPN470" s="43"/>
      <c r="CPO470" s="43"/>
      <c r="CPP470" s="43"/>
      <c r="CPQ470" s="43"/>
      <c r="CPR470" s="43"/>
      <c r="CPS470" s="43"/>
      <c r="CPT470" s="43"/>
      <c r="CPU470" s="43"/>
      <c r="CPV470" s="43"/>
      <c r="CPW470" s="43"/>
      <c r="CPX470" s="43"/>
      <c r="CPY470" s="43"/>
      <c r="CPZ470" s="43"/>
      <c r="CQA470" s="43"/>
      <c r="CQB470" s="43"/>
      <c r="CQC470" s="43"/>
      <c r="CQD470" s="43"/>
      <c r="CQE470" s="43"/>
      <c r="CQF470" s="43"/>
      <c r="CQG470" s="43"/>
      <c r="CQH470" s="43"/>
      <c r="CQI470" s="43"/>
      <c r="CQJ470" s="43"/>
      <c r="CQK470" s="43"/>
      <c r="CQL470" s="43"/>
      <c r="CQM470" s="43"/>
      <c r="CQN470" s="43"/>
      <c r="CQO470" s="43"/>
      <c r="CQP470" s="43"/>
      <c r="CQQ470" s="43"/>
      <c r="CQR470" s="43"/>
      <c r="CQS470" s="43"/>
      <c r="CQT470" s="43"/>
      <c r="CQU470" s="43"/>
      <c r="CQV470" s="43"/>
      <c r="CQW470" s="43"/>
      <c r="CQX470" s="43"/>
      <c r="CQY470" s="43"/>
      <c r="CQZ470" s="43"/>
      <c r="CRA470" s="43"/>
      <c r="CRB470" s="43"/>
      <c r="CRC470" s="43"/>
      <c r="CRD470" s="43"/>
      <c r="CRE470" s="43"/>
      <c r="CRF470" s="43"/>
      <c r="CRG470" s="43"/>
      <c r="CRH470" s="43"/>
      <c r="CRI470" s="43"/>
      <c r="CRJ470" s="43"/>
      <c r="CRK470" s="43"/>
      <c r="CRL470" s="43"/>
      <c r="CRM470" s="43"/>
      <c r="CRN470" s="43"/>
      <c r="CRO470" s="43"/>
      <c r="CRP470" s="43"/>
      <c r="CRQ470" s="43"/>
      <c r="CRR470" s="43"/>
      <c r="CRS470" s="43"/>
      <c r="CRT470" s="43"/>
      <c r="CRU470" s="43"/>
      <c r="CRV470" s="43"/>
      <c r="CRW470" s="43"/>
      <c r="CRX470" s="43"/>
      <c r="CRY470" s="43"/>
      <c r="CRZ470" s="43"/>
      <c r="CSA470" s="43"/>
      <c r="CSB470" s="43"/>
      <c r="CSC470" s="43"/>
      <c r="CSD470" s="43"/>
      <c r="CSE470" s="43"/>
      <c r="CSF470" s="43"/>
      <c r="CSG470" s="43"/>
      <c r="CSH470" s="43"/>
      <c r="CSI470" s="43"/>
      <c r="CSJ470" s="43"/>
      <c r="CSK470" s="43"/>
      <c r="CSL470" s="43"/>
      <c r="CSM470" s="43"/>
      <c r="CSN470" s="43"/>
      <c r="CSO470" s="43"/>
      <c r="CSP470" s="43"/>
      <c r="CSQ470" s="43"/>
      <c r="CSR470" s="43"/>
      <c r="CSS470" s="43"/>
      <c r="CST470" s="43"/>
      <c r="CSU470" s="43"/>
      <c r="CSV470" s="43"/>
      <c r="CSW470" s="43"/>
      <c r="CSX470" s="43"/>
      <c r="CSY470" s="43"/>
      <c r="CSZ470" s="43"/>
      <c r="CTA470" s="43"/>
      <c r="CTB470" s="43"/>
      <c r="CTC470" s="43"/>
      <c r="CTD470" s="43"/>
      <c r="CTE470" s="43"/>
      <c r="CTF470" s="43"/>
      <c r="CTG470" s="43"/>
      <c r="CTH470" s="43"/>
      <c r="CTI470" s="43"/>
      <c r="CTJ470" s="43"/>
      <c r="CTK470" s="43"/>
      <c r="CTL470" s="43"/>
      <c r="CTM470" s="43"/>
      <c r="CTN470" s="43"/>
      <c r="CTO470" s="43"/>
      <c r="CTP470" s="43"/>
      <c r="CTQ470" s="43"/>
      <c r="CTR470" s="43"/>
      <c r="CTS470" s="43"/>
      <c r="CTT470" s="43"/>
      <c r="CTU470" s="43"/>
      <c r="CTV470" s="43"/>
      <c r="CTW470" s="43"/>
      <c r="CTX470" s="43"/>
      <c r="CTY470" s="43"/>
      <c r="CTZ470" s="43"/>
      <c r="CUA470" s="43"/>
      <c r="CUB470" s="43"/>
      <c r="CUC470" s="43"/>
      <c r="CUD470" s="43"/>
      <c r="CUE470" s="43"/>
      <c r="CUF470" s="43"/>
      <c r="CUG470" s="43"/>
      <c r="CUH470" s="43"/>
      <c r="CUI470" s="43"/>
      <c r="CUJ470" s="43"/>
      <c r="CUK470" s="43"/>
      <c r="CUL470" s="43"/>
      <c r="CUM470" s="43"/>
      <c r="CUN470" s="43"/>
      <c r="CUO470" s="43"/>
      <c r="CUP470" s="43"/>
      <c r="CUQ470" s="43"/>
      <c r="CUR470" s="43"/>
      <c r="CUS470" s="43"/>
      <c r="CUT470" s="43"/>
      <c r="CUU470" s="43"/>
      <c r="CUV470" s="43"/>
      <c r="CUW470" s="43"/>
      <c r="CUX470" s="43"/>
      <c r="CUY470" s="43"/>
      <c r="CUZ470" s="43"/>
      <c r="CVA470" s="43"/>
      <c r="CVB470" s="43"/>
      <c r="CVC470" s="43"/>
      <c r="CVD470" s="43"/>
      <c r="CVE470" s="43"/>
      <c r="CVF470" s="43"/>
      <c r="CVG470" s="43"/>
      <c r="CVH470" s="43"/>
      <c r="CVI470" s="43"/>
      <c r="CVJ470" s="43"/>
      <c r="CVK470" s="43"/>
      <c r="CVL470" s="43"/>
      <c r="CVM470" s="43"/>
      <c r="CVN470" s="43"/>
      <c r="CVO470" s="43"/>
      <c r="CVP470" s="43"/>
      <c r="CVQ470" s="43"/>
      <c r="CVR470" s="43"/>
      <c r="CVS470" s="43"/>
      <c r="CVT470" s="43"/>
      <c r="CVU470" s="43"/>
      <c r="CVV470" s="43"/>
      <c r="CVW470" s="43"/>
      <c r="CVX470" s="43"/>
      <c r="CVY470" s="43"/>
      <c r="CVZ470" s="43"/>
      <c r="CWA470" s="43"/>
      <c r="CWB470" s="43"/>
      <c r="CWC470" s="43"/>
      <c r="CWD470" s="43"/>
      <c r="CWE470" s="43"/>
      <c r="CWF470" s="43"/>
      <c r="CWG470" s="43"/>
      <c r="CWH470" s="43"/>
      <c r="CWI470" s="43"/>
      <c r="CWJ470" s="43"/>
      <c r="CWK470" s="43"/>
      <c r="CWL470" s="43"/>
      <c r="CWM470" s="43"/>
      <c r="CWN470" s="43"/>
      <c r="CWO470" s="43"/>
      <c r="CWP470" s="43"/>
      <c r="CWQ470" s="43"/>
      <c r="CWR470" s="43"/>
      <c r="CWS470" s="43"/>
      <c r="CWT470" s="43"/>
      <c r="CWU470" s="43"/>
      <c r="CWV470" s="43"/>
      <c r="CWW470" s="43"/>
      <c r="CWX470" s="43"/>
      <c r="CWY470" s="43"/>
      <c r="CWZ470" s="43"/>
      <c r="CXA470" s="43"/>
      <c r="CXB470" s="43"/>
      <c r="CXC470" s="43"/>
      <c r="CXD470" s="43"/>
      <c r="CXE470" s="43"/>
      <c r="CXF470" s="43"/>
      <c r="CXG470" s="43"/>
      <c r="CXH470" s="43"/>
      <c r="CXI470" s="43"/>
      <c r="CXJ470" s="43"/>
      <c r="CXK470" s="43"/>
      <c r="CXL470" s="43"/>
      <c r="CXM470" s="43"/>
      <c r="CXN470" s="43"/>
      <c r="CXO470" s="43"/>
      <c r="CXP470" s="43"/>
      <c r="CXQ470" s="43"/>
      <c r="CXR470" s="43"/>
      <c r="CXS470" s="43"/>
      <c r="CXT470" s="43"/>
      <c r="CXU470" s="43"/>
      <c r="CXV470" s="43"/>
      <c r="CXW470" s="43"/>
      <c r="CXX470" s="43"/>
      <c r="CXY470" s="43"/>
      <c r="CXZ470" s="43"/>
      <c r="CYA470" s="43"/>
      <c r="CYB470" s="43"/>
      <c r="CYC470" s="43"/>
      <c r="CYD470" s="43"/>
      <c r="CYE470" s="43"/>
      <c r="CYF470" s="43"/>
      <c r="CYG470" s="43"/>
      <c r="CYH470" s="43"/>
      <c r="CYI470" s="43"/>
      <c r="CYJ470" s="43"/>
      <c r="CYK470" s="43"/>
      <c r="CYL470" s="43"/>
      <c r="CYM470" s="43"/>
      <c r="CYN470" s="43"/>
      <c r="CYO470" s="43"/>
      <c r="CYP470" s="43"/>
      <c r="CYQ470" s="43"/>
      <c r="CYR470" s="43"/>
      <c r="CYS470" s="43"/>
      <c r="CYT470" s="43"/>
      <c r="CYU470" s="43"/>
      <c r="CYV470" s="43"/>
      <c r="CYW470" s="43"/>
      <c r="CYX470" s="43"/>
      <c r="CYY470" s="43"/>
      <c r="CYZ470" s="43"/>
      <c r="CZA470" s="43"/>
      <c r="CZB470" s="43"/>
      <c r="CZC470" s="43"/>
      <c r="CZD470" s="43"/>
      <c r="CZE470" s="43"/>
      <c r="CZF470" s="43"/>
      <c r="CZG470" s="43"/>
      <c r="CZH470" s="43"/>
      <c r="CZI470" s="43"/>
      <c r="CZJ470" s="43"/>
      <c r="CZK470" s="43"/>
      <c r="CZL470" s="43"/>
      <c r="CZM470" s="43"/>
      <c r="CZN470" s="43"/>
      <c r="CZO470" s="43"/>
      <c r="CZP470" s="43"/>
      <c r="CZQ470" s="43"/>
      <c r="CZR470" s="43"/>
      <c r="CZS470" s="43"/>
      <c r="CZT470" s="43"/>
      <c r="CZU470" s="43"/>
      <c r="CZV470" s="43"/>
      <c r="CZW470" s="43"/>
      <c r="CZX470" s="43"/>
      <c r="CZY470" s="43"/>
      <c r="CZZ470" s="43"/>
      <c r="DAA470" s="43"/>
      <c r="DAB470" s="43"/>
      <c r="DAC470" s="43"/>
      <c r="DAD470" s="43"/>
      <c r="DAE470" s="43"/>
      <c r="DAF470" s="43"/>
      <c r="DAG470" s="43"/>
      <c r="DAH470" s="43"/>
      <c r="DAI470" s="43"/>
      <c r="DAJ470" s="43"/>
      <c r="DAK470" s="43"/>
      <c r="DAL470" s="43"/>
      <c r="DAM470" s="43"/>
      <c r="DAN470" s="43"/>
      <c r="DAO470" s="43"/>
      <c r="DAP470" s="43"/>
      <c r="DAQ470" s="43"/>
      <c r="DAR470" s="43"/>
      <c r="DAS470" s="43"/>
      <c r="DAT470" s="43"/>
      <c r="DAU470" s="43"/>
      <c r="DAV470" s="43"/>
      <c r="DAW470" s="43"/>
      <c r="DAX470" s="43"/>
      <c r="DAY470" s="43"/>
      <c r="DAZ470" s="43"/>
      <c r="DBA470" s="43"/>
      <c r="DBB470" s="43"/>
      <c r="DBC470" s="43"/>
      <c r="DBD470" s="43"/>
      <c r="DBE470" s="43"/>
      <c r="DBF470" s="43"/>
      <c r="DBG470" s="43"/>
      <c r="DBH470" s="43"/>
      <c r="DBI470" s="43"/>
      <c r="DBJ470" s="43"/>
      <c r="DBK470" s="43"/>
      <c r="DBL470" s="43"/>
      <c r="DBM470" s="43"/>
      <c r="DBN470" s="43"/>
      <c r="DBO470" s="43"/>
      <c r="DBP470" s="43"/>
      <c r="DBQ470" s="43"/>
      <c r="DBR470" s="43"/>
      <c r="DBS470" s="43"/>
      <c r="DBT470" s="43"/>
      <c r="DBU470" s="43"/>
      <c r="DBV470" s="43"/>
      <c r="DBW470" s="43"/>
      <c r="DBX470" s="43"/>
      <c r="DBY470" s="43"/>
      <c r="DBZ470" s="43"/>
      <c r="DCA470" s="43"/>
      <c r="DCB470" s="43"/>
      <c r="DCC470" s="43"/>
      <c r="DCD470" s="43"/>
      <c r="DCE470" s="43"/>
      <c r="DCF470" s="43"/>
      <c r="DCG470" s="43"/>
      <c r="DCH470" s="43"/>
      <c r="DCI470" s="43"/>
      <c r="DCJ470" s="43"/>
      <c r="DCK470" s="43"/>
      <c r="DCL470" s="43"/>
      <c r="DCM470" s="43"/>
      <c r="DCN470" s="43"/>
      <c r="DCO470" s="43"/>
      <c r="DCP470" s="43"/>
      <c r="DCQ470" s="43"/>
      <c r="DCR470" s="43"/>
      <c r="DCS470" s="43"/>
      <c r="DCT470" s="43"/>
      <c r="DCU470" s="43"/>
      <c r="DCV470" s="43"/>
      <c r="DCW470" s="43"/>
      <c r="DCX470" s="43"/>
      <c r="DCY470" s="43"/>
      <c r="DCZ470" s="43"/>
      <c r="DDA470" s="43"/>
      <c r="DDB470" s="43"/>
      <c r="DDC470" s="43"/>
      <c r="DDD470" s="43"/>
      <c r="DDE470" s="43"/>
      <c r="DDF470" s="43"/>
      <c r="DDG470" s="43"/>
      <c r="DDH470" s="43"/>
      <c r="DDI470" s="43"/>
      <c r="DDJ470" s="43"/>
      <c r="DDK470" s="43"/>
      <c r="DDL470" s="43"/>
      <c r="DDM470" s="43"/>
      <c r="DDN470" s="43"/>
      <c r="DDO470" s="43"/>
      <c r="DDP470" s="43"/>
      <c r="DDQ470" s="43"/>
      <c r="DDR470" s="43"/>
      <c r="DDS470" s="43"/>
      <c r="DDT470" s="43"/>
      <c r="DDU470" s="43"/>
      <c r="DDV470" s="43"/>
      <c r="DDW470" s="43"/>
      <c r="DDX470" s="43"/>
      <c r="DDY470" s="43"/>
      <c r="DDZ470" s="43"/>
      <c r="DEA470" s="43"/>
      <c r="DEB470" s="43"/>
      <c r="DEC470" s="43"/>
      <c r="DED470" s="43"/>
      <c r="DEE470" s="43"/>
      <c r="DEF470" s="43"/>
      <c r="DEG470" s="43"/>
      <c r="DEH470" s="43"/>
      <c r="DEI470" s="43"/>
      <c r="DEJ470" s="43"/>
      <c r="DEK470" s="43"/>
      <c r="DEL470" s="43"/>
      <c r="DEM470" s="43"/>
      <c r="DEN470" s="43"/>
      <c r="DEO470" s="43"/>
      <c r="DEP470" s="43"/>
      <c r="DEQ470" s="43"/>
      <c r="DER470" s="43"/>
      <c r="DES470" s="43"/>
      <c r="DET470" s="43"/>
      <c r="DEU470" s="43"/>
      <c r="DEV470" s="43"/>
      <c r="DEW470" s="43"/>
      <c r="DEX470" s="43"/>
      <c r="DEY470" s="43"/>
      <c r="DEZ470" s="43"/>
      <c r="DFA470" s="43"/>
      <c r="DFB470" s="43"/>
      <c r="DFC470" s="43"/>
      <c r="DFD470" s="43"/>
      <c r="DFE470" s="43"/>
      <c r="DFF470" s="43"/>
      <c r="DFG470" s="43"/>
      <c r="DFH470" s="43"/>
      <c r="DFI470" s="43"/>
      <c r="DFJ470" s="43"/>
      <c r="DFK470" s="43"/>
      <c r="DFL470" s="43"/>
      <c r="DFM470" s="43"/>
      <c r="DFN470" s="43"/>
      <c r="DFO470" s="43"/>
      <c r="DFP470" s="43"/>
      <c r="DFQ470" s="43"/>
      <c r="DFR470" s="43"/>
      <c r="DFS470" s="43"/>
      <c r="DFT470" s="43"/>
      <c r="DFU470" s="43"/>
      <c r="DFV470" s="43"/>
      <c r="DFW470" s="43"/>
      <c r="DFX470" s="43"/>
      <c r="DFY470" s="43"/>
      <c r="DFZ470" s="43"/>
      <c r="DGA470" s="43"/>
      <c r="DGB470" s="43"/>
      <c r="DGC470" s="43"/>
      <c r="DGD470" s="43"/>
      <c r="DGE470" s="43"/>
      <c r="DGF470" s="43"/>
      <c r="DGG470" s="43"/>
      <c r="DGH470" s="43"/>
      <c r="DGI470" s="43"/>
      <c r="DGJ470" s="43"/>
      <c r="DGK470" s="43"/>
      <c r="DGL470" s="43"/>
      <c r="DGM470" s="43"/>
      <c r="DGN470" s="43"/>
      <c r="DGO470" s="43"/>
      <c r="DGP470" s="43"/>
      <c r="DGQ470" s="43"/>
      <c r="DGR470" s="43"/>
      <c r="DGS470" s="43"/>
      <c r="DGT470" s="43"/>
      <c r="DGU470" s="43"/>
      <c r="DGV470" s="43"/>
      <c r="DGW470" s="43"/>
      <c r="DGX470" s="43"/>
      <c r="DGY470" s="43"/>
      <c r="DGZ470" s="43"/>
      <c r="DHA470" s="43"/>
      <c r="DHB470" s="43"/>
      <c r="DHC470" s="43"/>
      <c r="DHD470" s="43"/>
      <c r="DHE470" s="43"/>
      <c r="DHF470" s="43"/>
      <c r="DHG470" s="43"/>
      <c r="DHH470" s="43"/>
      <c r="DHI470" s="43"/>
      <c r="DHJ470" s="43"/>
      <c r="DHK470" s="43"/>
      <c r="DHL470" s="43"/>
      <c r="DHM470" s="43"/>
      <c r="DHN470" s="43"/>
      <c r="DHO470" s="43"/>
      <c r="DHP470" s="43"/>
      <c r="DHQ470" s="43"/>
      <c r="DHR470" s="43"/>
      <c r="DHS470" s="43"/>
      <c r="DHT470" s="43"/>
      <c r="DHU470" s="43"/>
      <c r="DHV470" s="43"/>
      <c r="DHW470" s="43"/>
      <c r="DHX470" s="43"/>
      <c r="DHY470" s="43"/>
      <c r="DHZ470" s="43"/>
      <c r="DIA470" s="43"/>
      <c r="DIB470" s="43"/>
      <c r="DIC470" s="43"/>
      <c r="DID470" s="43"/>
      <c r="DIE470" s="43"/>
      <c r="DIF470" s="43"/>
      <c r="DIG470" s="43"/>
      <c r="DIH470" s="43"/>
      <c r="DII470" s="43"/>
      <c r="DIJ470" s="43"/>
      <c r="DIK470" s="43"/>
      <c r="DIL470" s="43"/>
      <c r="DIM470" s="43"/>
      <c r="DIN470" s="43"/>
      <c r="DIO470" s="43"/>
      <c r="DIP470" s="43"/>
      <c r="DIQ470" s="43"/>
      <c r="DIR470" s="43"/>
      <c r="DIS470" s="43"/>
      <c r="DIT470" s="43"/>
      <c r="DIU470" s="43"/>
      <c r="DIV470" s="43"/>
      <c r="DIW470" s="43"/>
      <c r="DIX470" s="43"/>
      <c r="DIY470" s="43"/>
      <c r="DIZ470" s="43"/>
      <c r="DJA470" s="43"/>
      <c r="DJB470" s="43"/>
      <c r="DJC470" s="43"/>
      <c r="DJD470" s="43"/>
      <c r="DJE470" s="43"/>
      <c r="DJF470" s="43"/>
      <c r="DJG470" s="43"/>
      <c r="DJH470" s="43"/>
      <c r="DJI470" s="43"/>
      <c r="DJJ470" s="43"/>
      <c r="DJK470" s="43"/>
      <c r="DJL470" s="43"/>
      <c r="DJM470" s="43"/>
      <c r="DJN470" s="43"/>
      <c r="DJO470" s="43"/>
      <c r="DJP470" s="43"/>
      <c r="DJQ470" s="43"/>
      <c r="DJR470" s="43"/>
      <c r="DJS470" s="43"/>
      <c r="DJT470" s="43"/>
      <c r="DJU470" s="43"/>
      <c r="DJV470" s="43"/>
      <c r="DJW470" s="43"/>
      <c r="DJX470" s="43"/>
      <c r="DJY470" s="43"/>
      <c r="DJZ470" s="43"/>
      <c r="DKA470" s="43"/>
      <c r="DKB470" s="43"/>
      <c r="DKC470" s="43"/>
      <c r="DKD470" s="43"/>
      <c r="DKE470" s="43"/>
      <c r="DKF470" s="43"/>
      <c r="DKG470" s="43"/>
      <c r="DKH470" s="43"/>
      <c r="DKI470" s="43"/>
      <c r="DKJ470" s="43"/>
      <c r="DKK470" s="43"/>
      <c r="DKL470" s="43"/>
      <c r="DKM470" s="43"/>
      <c r="DKN470" s="43"/>
      <c r="DKO470" s="43"/>
      <c r="DKP470" s="43"/>
      <c r="DKQ470" s="43"/>
      <c r="DKR470" s="43"/>
      <c r="DKS470" s="43"/>
      <c r="DKT470" s="43"/>
      <c r="DKU470" s="43"/>
      <c r="DKV470" s="43"/>
      <c r="DKW470" s="43"/>
      <c r="DKX470" s="43"/>
      <c r="DKY470" s="43"/>
      <c r="DKZ470" s="43"/>
      <c r="DLA470" s="43"/>
      <c r="DLB470" s="43"/>
      <c r="DLC470" s="43"/>
      <c r="DLD470" s="43"/>
      <c r="DLE470" s="43"/>
      <c r="DLF470" s="43"/>
      <c r="DLG470" s="43"/>
      <c r="DLH470" s="43"/>
      <c r="DLI470" s="43"/>
      <c r="DLJ470" s="43"/>
      <c r="DLK470" s="43"/>
      <c r="DLL470" s="43"/>
      <c r="DLM470" s="43"/>
      <c r="DLN470" s="43"/>
      <c r="DLO470" s="43"/>
      <c r="DLP470" s="43"/>
      <c r="DLQ470" s="43"/>
      <c r="DLR470" s="43"/>
      <c r="DLS470" s="43"/>
      <c r="DLT470" s="43"/>
      <c r="DLU470" s="43"/>
      <c r="DLV470" s="43"/>
      <c r="DLW470" s="43"/>
      <c r="DLX470" s="43"/>
      <c r="DLY470" s="43"/>
      <c r="DLZ470" s="43"/>
      <c r="DMA470" s="43"/>
      <c r="DMB470" s="43"/>
      <c r="DMC470" s="43"/>
      <c r="DMD470" s="43"/>
      <c r="DME470" s="43"/>
      <c r="DMF470" s="43"/>
      <c r="DMG470" s="43"/>
      <c r="DMH470" s="43"/>
      <c r="DMI470" s="43"/>
      <c r="DMJ470" s="43"/>
      <c r="DMK470" s="43"/>
      <c r="DML470" s="43"/>
      <c r="DMM470" s="43"/>
      <c r="DMN470" s="43"/>
      <c r="DMO470" s="43"/>
      <c r="DMP470" s="43"/>
      <c r="DMQ470" s="43"/>
      <c r="DMR470" s="43"/>
      <c r="DMS470" s="43"/>
      <c r="DMT470" s="43"/>
      <c r="DMU470" s="43"/>
      <c r="DMV470" s="43"/>
      <c r="DMW470" s="43"/>
      <c r="DMX470" s="43"/>
      <c r="DMY470" s="43"/>
      <c r="DMZ470" s="43"/>
      <c r="DNA470" s="43"/>
      <c r="DNB470" s="43"/>
      <c r="DNC470" s="43"/>
      <c r="DND470" s="43"/>
      <c r="DNE470" s="43"/>
      <c r="DNF470" s="43"/>
      <c r="DNG470" s="43"/>
      <c r="DNH470" s="43"/>
      <c r="DNI470" s="43"/>
      <c r="DNJ470" s="43"/>
      <c r="DNK470" s="43"/>
      <c r="DNL470" s="43"/>
      <c r="DNM470" s="43"/>
      <c r="DNN470" s="43"/>
      <c r="DNO470" s="43"/>
      <c r="DNP470" s="43"/>
      <c r="DNQ470" s="43"/>
      <c r="DNR470" s="43"/>
      <c r="DNS470" s="43"/>
      <c r="DNT470" s="43"/>
      <c r="DNU470" s="43"/>
      <c r="DNV470" s="43"/>
      <c r="DNW470" s="43"/>
      <c r="DNX470" s="43"/>
      <c r="DNY470" s="43"/>
      <c r="DNZ470" s="43"/>
      <c r="DOA470" s="43"/>
      <c r="DOB470" s="43"/>
      <c r="DOC470" s="43"/>
      <c r="DOD470" s="43"/>
      <c r="DOE470" s="43"/>
      <c r="DOF470" s="43"/>
      <c r="DOG470" s="43"/>
      <c r="DOH470" s="43"/>
      <c r="DOI470" s="43"/>
      <c r="DOJ470" s="43"/>
      <c r="DOK470" s="43"/>
      <c r="DOL470" s="43"/>
      <c r="DOM470" s="43"/>
      <c r="DON470" s="43"/>
      <c r="DOO470" s="43"/>
      <c r="DOP470" s="43"/>
      <c r="DOQ470" s="43"/>
      <c r="DOR470" s="43"/>
      <c r="DOS470" s="43"/>
      <c r="DOT470" s="43"/>
      <c r="DOU470" s="43"/>
      <c r="DOV470" s="43"/>
      <c r="DOW470" s="43"/>
      <c r="DOX470" s="43"/>
      <c r="DOY470" s="43"/>
      <c r="DOZ470" s="43"/>
      <c r="DPA470" s="43"/>
      <c r="DPB470" s="43"/>
      <c r="DPC470" s="43"/>
      <c r="DPD470" s="43"/>
      <c r="DPE470" s="43"/>
      <c r="DPF470" s="43"/>
      <c r="DPG470" s="43"/>
      <c r="DPH470" s="43"/>
      <c r="DPI470" s="43"/>
      <c r="DPJ470" s="43"/>
      <c r="DPK470" s="43"/>
      <c r="DPL470" s="43"/>
      <c r="DPM470" s="43"/>
      <c r="DPN470" s="43"/>
      <c r="DPO470" s="43"/>
      <c r="DPP470" s="43"/>
      <c r="DPQ470" s="43"/>
      <c r="DPR470" s="43"/>
      <c r="DPS470" s="43"/>
      <c r="DPT470" s="43"/>
      <c r="DPU470" s="43"/>
      <c r="DPV470" s="43"/>
      <c r="DPW470" s="43"/>
      <c r="DPX470" s="43"/>
      <c r="DPY470" s="43"/>
      <c r="DPZ470" s="43"/>
      <c r="DQA470" s="43"/>
      <c r="DQB470" s="43"/>
      <c r="DQC470" s="43"/>
      <c r="DQD470" s="43"/>
      <c r="DQE470" s="43"/>
      <c r="DQF470" s="43"/>
      <c r="DQG470" s="43"/>
      <c r="DQH470" s="43"/>
      <c r="DQI470" s="43"/>
      <c r="DQJ470" s="43"/>
      <c r="DQK470" s="43"/>
      <c r="DQL470" s="43"/>
      <c r="DQM470" s="43"/>
      <c r="DQN470" s="43"/>
      <c r="DQO470" s="43"/>
      <c r="DQP470" s="43"/>
      <c r="DQQ470" s="43"/>
      <c r="DQR470" s="43"/>
      <c r="DQS470" s="43"/>
      <c r="DQT470" s="43"/>
      <c r="DQU470" s="43"/>
      <c r="DQV470" s="43"/>
      <c r="DQW470" s="43"/>
      <c r="DQX470" s="43"/>
      <c r="DQY470" s="43"/>
      <c r="DQZ470" s="43"/>
      <c r="DRA470" s="43"/>
      <c r="DRB470" s="43"/>
      <c r="DRC470" s="43"/>
      <c r="DRD470" s="43"/>
      <c r="DRE470" s="43"/>
      <c r="DRF470" s="43"/>
      <c r="DRG470" s="43"/>
      <c r="DRH470" s="43"/>
      <c r="DRI470" s="43"/>
      <c r="DRJ470" s="43"/>
      <c r="DRK470" s="43"/>
      <c r="DRL470" s="43"/>
      <c r="DRM470" s="43"/>
      <c r="DRN470" s="43"/>
      <c r="DRO470" s="43"/>
      <c r="DRP470" s="43"/>
      <c r="DRQ470" s="43"/>
      <c r="DRR470" s="43"/>
      <c r="DRS470" s="43"/>
      <c r="DRT470" s="43"/>
      <c r="DRU470" s="43"/>
      <c r="DRV470" s="43"/>
      <c r="DRW470" s="43"/>
      <c r="DRX470" s="43"/>
      <c r="DRY470" s="43"/>
      <c r="DRZ470" s="43"/>
      <c r="DSA470" s="43"/>
      <c r="DSB470" s="43"/>
      <c r="DSC470" s="43"/>
      <c r="DSD470" s="43"/>
      <c r="DSE470" s="43"/>
      <c r="DSF470" s="43"/>
      <c r="DSG470" s="43"/>
      <c r="DSH470" s="43"/>
      <c r="DSI470" s="43"/>
      <c r="DSJ470" s="43"/>
      <c r="DSK470" s="43"/>
      <c r="DSL470" s="43"/>
      <c r="DSM470" s="43"/>
      <c r="DSN470" s="43"/>
      <c r="DSO470" s="43"/>
      <c r="DSP470" s="43"/>
      <c r="DSQ470" s="43"/>
      <c r="DSR470" s="43"/>
      <c r="DSS470" s="43"/>
      <c r="DST470" s="43"/>
      <c r="DSU470" s="43"/>
      <c r="DSV470" s="43"/>
      <c r="DSW470" s="43"/>
      <c r="DSX470" s="43"/>
      <c r="DSY470" s="43"/>
      <c r="DSZ470" s="43"/>
      <c r="DTA470" s="43"/>
      <c r="DTB470" s="43"/>
      <c r="DTC470" s="43"/>
      <c r="DTD470" s="43"/>
      <c r="DTE470" s="43"/>
      <c r="DTF470" s="43"/>
      <c r="DTG470" s="43"/>
      <c r="DTH470" s="43"/>
      <c r="DTI470" s="43"/>
      <c r="DTJ470" s="43"/>
      <c r="DTK470" s="43"/>
      <c r="DTL470" s="43"/>
      <c r="DTM470" s="43"/>
      <c r="DTN470" s="43"/>
      <c r="DTO470" s="43"/>
      <c r="DTP470" s="43"/>
      <c r="DTQ470" s="43"/>
      <c r="DTR470" s="43"/>
      <c r="DTS470" s="43"/>
      <c r="DTT470" s="43"/>
      <c r="DTU470" s="43"/>
      <c r="DTV470" s="43"/>
      <c r="DTW470" s="43"/>
      <c r="DTX470" s="43"/>
      <c r="DTY470" s="43"/>
      <c r="DTZ470" s="43"/>
      <c r="DUA470" s="43"/>
      <c r="DUB470" s="43"/>
      <c r="DUC470" s="43"/>
      <c r="DUD470" s="43"/>
      <c r="DUE470" s="43"/>
      <c r="DUF470" s="43"/>
      <c r="DUG470" s="43"/>
      <c r="DUH470" s="43"/>
      <c r="DUI470" s="43"/>
      <c r="DUJ470" s="43"/>
      <c r="DUK470" s="43"/>
      <c r="DUL470" s="43"/>
      <c r="DUM470" s="43"/>
      <c r="DUN470" s="43"/>
      <c r="DUO470" s="43"/>
      <c r="DUP470" s="43"/>
      <c r="DUQ470" s="43"/>
      <c r="DUR470" s="43"/>
      <c r="DUS470" s="43"/>
      <c r="DUT470" s="43"/>
      <c r="DUU470" s="43"/>
      <c r="DUV470" s="43"/>
      <c r="DUW470" s="43"/>
      <c r="DUX470" s="43"/>
      <c r="DUY470" s="43"/>
      <c r="DUZ470" s="43"/>
      <c r="DVA470" s="43"/>
      <c r="DVB470" s="43"/>
      <c r="DVC470" s="43"/>
      <c r="DVD470" s="43"/>
      <c r="DVE470" s="43"/>
      <c r="DVF470" s="43"/>
      <c r="DVG470" s="43"/>
      <c r="DVH470" s="43"/>
      <c r="DVI470" s="43"/>
      <c r="DVJ470" s="43"/>
      <c r="DVK470" s="43"/>
      <c r="DVL470" s="43"/>
      <c r="DVM470" s="43"/>
      <c r="DVN470" s="43"/>
      <c r="DVO470" s="43"/>
      <c r="DVP470" s="43"/>
      <c r="DVQ470" s="43"/>
      <c r="DVR470" s="43"/>
      <c r="DVS470" s="43"/>
      <c r="DVT470" s="43"/>
      <c r="DVU470" s="43"/>
      <c r="DVV470" s="43"/>
      <c r="DVW470" s="43"/>
      <c r="DVX470" s="43"/>
      <c r="DVY470" s="43"/>
      <c r="DVZ470" s="43"/>
      <c r="DWA470" s="43"/>
      <c r="DWB470" s="43"/>
      <c r="DWC470" s="43"/>
      <c r="DWD470" s="43"/>
      <c r="DWE470" s="43"/>
      <c r="DWF470" s="43"/>
      <c r="DWG470" s="43"/>
      <c r="DWH470" s="43"/>
      <c r="DWI470" s="43"/>
      <c r="DWJ470" s="43"/>
      <c r="DWK470" s="43"/>
      <c r="DWL470" s="43"/>
      <c r="DWM470" s="43"/>
      <c r="DWN470" s="43"/>
      <c r="DWO470" s="43"/>
      <c r="DWP470" s="43"/>
      <c r="DWQ470" s="43"/>
      <c r="DWR470" s="43"/>
      <c r="DWS470" s="43"/>
      <c r="DWT470" s="43"/>
      <c r="DWU470" s="43"/>
      <c r="DWV470" s="43"/>
      <c r="DWW470" s="43"/>
      <c r="DWX470" s="43"/>
      <c r="DWY470" s="43"/>
      <c r="DWZ470" s="43"/>
      <c r="DXA470" s="43"/>
      <c r="DXB470" s="43"/>
      <c r="DXC470" s="43"/>
      <c r="DXD470" s="43"/>
      <c r="DXE470" s="43"/>
      <c r="DXF470" s="43"/>
      <c r="DXG470" s="43"/>
      <c r="DXH470" s="43"/>
      <c r="DXI470" s="43"/>
      <c r="DXJ470" s="43"/>
      <c r="DXK470" s="43"/>
      <c r="DXL470" s="43"/>
      <c r="DXM470" s="43"/>
      <c r="DXN470" s="43"/>
      <c r="DXO470" s="43"/>
      <c r="DXP470" s="43"/>
      <c r="DXQ470" s="43"/>
      <c r="DXR470" s="43"/>
      <c r="DXS470" s="43"/>
      <c r="DXT470" s="43"/>
      <c r="DXU470" s="43"/>
      <c r="DXV470" s="43"/>
      <c r="DXW470" s="43"/>
      <c r="DXX470" s="43"/>
      <c r="DXY470" s="43"/>
      <c r="DXZ470" s="43"/>
      <c r="DYA470" s="43"/>
      <c r="DYB470" s="43"/>
      <c r="DYC470" s="43"/>
      <c r="DYD470" s="43"/>
      <c r="DYE470" s="43"/>
      <c r="DYF470" s="43"/>
      <c r="DYG470" s="43"/>
      <c r="DYH470" s="43"/>
      <c r="DYI470" s="43"/>
      <c r="DYJ470" s="43"/>
      <c r="DYK470" s="43"/>
      <c r="DYL470" s="43"/>
      <c r="DYM470" s="43"/>
      <c r="DYN470" s="43"/>
      <c r="DYO470" s="43"/>
      <c r="DYP470" s="43"/>
      <c r="DYQ470" s="43"/>
      <c r="DYR470" s="43"/>
      <c r="DYS470" s="43"/>
      <c r="DYT470" s="43"/>
      <c r="DYU470" s="43"/>
      <c r="DYV470" s="43"/>
      <c r="DYW470" s="43"/>
      <c r="DYX470" s="43"/>
      <c r="DYY470" s="43"/>
      <c r="DYZ470" s="43"/>
      <c r="DZA470" s="43"/>
      <c r="DZB470" s="43"/>
      <c r="DZC470" s="43"/>
      <c r="DZD470" s="43"/>
      <c r="DZE470" s="43"/>
      <c r="DZF470" s="43"/>
      <c r="DZG470" s="43"/>
      <c r="DZH470" s="43"/>
      <c r="DZI470" s="43"/>
      <c r="DZJ470" s="43"/>
      <c r="DZK470" s="43"/>
      <c r="DZL470" s="43"/>
      <c r="DZM470" s="43"/>
      <c r="DZN470" s="43"/>
      <c r="DZO470" s="43"/>
      <c r="DZP470" s="43"/>
      <c r="DZQ470" s="43"/>
      <c r="DZR470" s="43"/>
      <c r="DZS470" s="43"/>
      <c r="DZT470" s="43"/>
      <c r="DZU470" s="43"/>
      <c r="DZV470" s="43"/>
      <c r="DZW470" s="43"/>
      <c r="DZX470" s="43"/>
      <c r="DZY470" s="43"/>
      <c r="DZZ470" s="43"/>
      <c r="EAA470" s="43"/>
      <c r="EAB470" s="43"/>
      <c r="EAC470" s="43"/>
      <c r="EAD470" s="43"/>
      <c r="EAE470" s="43"/>
      <c r="EAF470" s="43"/>
      <c r="EAG470" s="43"/>
      <c r="EAH470" s="43"/>
      <c r="EAI470" s="43"/>
      <c r="EAJ470" s="43"/>
      <c r="EAK470" s="43"/>
      <c r="EAL470" s="43"/>
      <c r="EAM470" s="43"/>
      <c r="EAN470" s="43"/>
      <c r="EAO470" s="43"/>
      <c r="EAP470" s="43"/>
      <c r="EAQ470" s="43"/>
      <c r="EAR470" s="43"/>
      <c r="EAS470" s="43"/>
      <c r="EAT470" s="43"/>
      <c r="EAU470" s="43"/>
      <c r="EAV470" s="43"/>
      <c r="EAW470" s="43"/>
      <c r="EAX470" s="43"/>
      <c r="EAY470" s="43"/>
      <c r="EAZ470" s="43"/>
      <c r="EBA470" s="43"/>
      <c r="EBB470" s="43"/>
      <c r="EBC470" s="43"/>
      <c r="EBD470" s="43"/>
      <c r="EBE470" s="43"/>
      <c r="EBF470" s="43"/>
      <c r="EBG470" s="43"/>
      <c r="EBH470" s="43"/>
      <c r="EBI470" s="43"/>
      <c r="EBJ470" s="43"/>
      <c r="EBK470" s="43"/>
      <c r="EBL470" s="43"/>
      <c r="EBM470" s="43"/>
      <c r="EBN470" s="43"/>
      <c r="EBO470" s="43"/>
      <c r="EBP470" s="43"/>
      <c r="EBQ470" s="43"/>
      <c r="EBR470" s="43"/>
      <c r="EBS470" s="43"/>
      <c r="EBT470" s="43"/>
      <c r="EBU470" s="43"/>
      <c r="EBV470" s="43"/>
      <c r="EBW470" s="43"/>
      <c r="EBX470" s="43"/>
      <c r="EBY470" s="43"/>
      <c r="EBZ470" s="43"/>
      <c r="ECA470" s="43"/>
      <c r="ECB470" s="43"/>
      <c r="ECC470" s="43"/>
      <c r="ECD470" s="43"/>
      <c r="ECE470" s="43"/>
      <c r="ECF470" s="43"/>
      <c r="ECG470" s="43"/>
      <c r="ECH470" s="43"/>
      <c r="ECI470" s="43"/>
      <c r="ECJ470" s="43"/>
      <c r="ECK470" s="43"/>
      <c r="ECL470" s="43"/>
      <c r="ECM470" s="43"/>
      <c r="ECN470" s="43"/>
      <c r="ECO470" s="43"/>
      <c r="ECP470" s="43"/>
      <c r="ECQ470" s="43"/>
      <c r="ECR470" s="43"/>
      <c r="ECS470" s="43"/>
      <c r="ECT470" s="43"/>
      <c r="ECU470" s="43"/>
      <c r="ECV470" s="43"/>
      <c r="ECW470" s="43"/>
      <c r="ECX470" s="43"/>
      <c r="ECY470" s="43"/>
      <c r="ECZ470" s="43"/>
      <c r="EDA470" s="43"/>
      <c r="EDB470" s="43"/>
      <c r="EDC470" s="43"/>
      <c r="EDD470" s="43"/>
      <c r="EDE470" s="43"/>
      <c r="EDF470" s="43"/>
      <c r="EDG470" s="43"/>
      <c r="EDH470" s="43"/>
      <c r="EDI470" s="43"/>
      <c r="EDJ470" s="43"/>
      <c r="EDK470" s="43"/>
      <c r="EDL470" s="43"/>
      <c r="EDM470" s="43"/>
      <c r="EDN470" s="43"/>
      <c r="EDO470" s="43"/>
      <c r="EDP470" s="43"/>
      <c r="EDQ470" s="43"/>
      <c r="EDR470" s="43"/>
      <c r="EDS470" s="43"/>
      <c r="EDT470" s="43"/>
      <c r="EDU470" s="43"/>
      <c r="EDV470" s="43"/>
      <c r="EDW470" s="43"/>
      <c r="EDX470" s="43"/>
      <c r="EDY470" s="43"/>
      <c r="EDZ470" s="43"/>
      <c r="EEA470" s="43"/>
      <c r="EEB470" s="43"/>
      <c r="EEC470" s="43"/>
      <c r="EED470" s="43"/>
      <c r="EEE470" s="43"/>
      <c r="EEF470" s="43"/>
      <c r="EEG470" s="43"/>
      <c r="EEH470" s="43"/>
      <c r="EEI470" s="43"/>
      <c r="EEJ470" s="43"/>
      <c r="EEK470" s="43"/>
      <c r="EEL470" s="43"/>
      <c r="EEM470" s="43"/>
      <c r="EEN470" s="43"/>
      <c r="EEO470" s="43"/>
      <c r="EEP470" s="43"/>
      <c r="EEQ470" s="43"/>
      <c r="EER470" s="43"/>
      <c r="EES470" s="43"/>
      <c r="EET470" s="43"/>
      <c r="EEU470" s="43"/>
      <c r="EEV470" s="43"/>
      <c r="EEW470" s="43"/>
      <c r="EEX470" s="43"/>
      <c r="EEY470" s="43"/>
      <c r="EEZ470" s="43"/>
      <c r="EFA470" s="43"/>
      <c r="EFB470" s="43"/>
      <c r="EFC470" s="43"/>
      <c r="EFD470" s="43"/>
      <c r="EFE470" s="43"/>
      <c r="EFF470" s="43"/>
      <c r="EFG470" s="43"/>
      <c r="EFH470" s="43"/>
      <c r="EFI470" s="43"/>
      <c r="EFJ470" s="43"/>
      <c r="EFK470" s="43"/>
      <c r="EFL470" s="43"/>
      <c r="EFM470" s="43"/>
      <c r="EFN470" s="43"/>
      <c r="EFO470" s="43"/>
      <c r="EFP470" s="43"/>
      <c r="EFQ470" s="43"/>
      <c r="EFR470" s="43"/>
      <c r="EFS470" s="43"/>
      <c r="EFT470" s="43"/>
      <c r="EFU470" s="43"/>
      <c r="EFV470" s="43"/>
      <c r="EFW470" s="43"/>
      <c r="EFX470" s="43"/>
      <c r="EFY470" s="43"/>
      <c r="EFZ470" s="43"/>
      <c r="EGA470" s="43"/>
      <c r="EGB470" s="43"/>
      <c r="EGC470" s="43"/>
      <c r="EGD470" s="43"/>
      <c r="EGE470" s="43"/>
      <c r="EGF470" s="43"/>
      <c r="EGG470" s="43"/>
      <c r="EGH470" s="43"/>
      <c r="EGI470" s="43"/>
      <c r="EGJ470" s="43"/>
      <c r="EGK470" s="43"/>
      <c r="EGL470" s="43"/>
      <c r="EGM470" s="43"/>
      <c r="EGN470" s="43"/>
      <c r="EGO470" s="43"/>
      <c r="EGP470" s="43"/>
      <c r="EGQ470" s="43"/>
      <c r="EGR470" s="43"/>
      <c r="EGS470" s="43"/>
      <c r="EGT470" s="43"/>
      <c r="EGU470" s="43"/>
      <c r="EGV470" s="43"/>
      <c r="EGW470" s="43"/>
      <c r="EGX470" s="43"/>
      <c r="EGY470" s="43"/>
      <c r="EGZ470" s="43"/>
      <c r="EHA470" s="43"/>
      <c r="EHB470" s="43"/>
      <c r="EHC470" s="43"/>
      <c r="EHD470" s="43"/>
      <c r="EHE470" s="43"/>
      <c r="EHF470" s="43"/>
      <c r="EHG470" s="43"/>
      <c r="EHH470" s="43"/>
      <c r="EHI470" s="43"/>
      <c r="EHJ470" s="43"/>
      <c r="EHK470" s="43"/>
      <c r="EHL470" s="43"/>
      <c r="EHM470" s="43"/>
      <c r="EHN470" s="43"/>
      <c r="EHO470" s="43"/>
      <c r="EHP470" s="43"/>
      <c r="EHQ470" s="43"/>
      <c r="EHR470" s="43"/>
      <c r="EHS470" s="43"/>
      <c r="EHT470" s="43"/>
      <c r="EHU470" s="43"/>
      <c r="EHV470" s="43"/>
      <c r="EHW470" s="43"/>
      <c r="EHX470" s="43"/>
      <c r="EHY470" s="43"/>
      <c r="EHZ470" s="43"/>
      <c r="EIA470" s="43"/>
      <c r="EIB470" s="43"/>
      <c r="EIC470" s="43"/>
      <c r="EID470" s="43"/>
      <c r="EIE470" s="43"/>
      <c r="EIF470" s="43"/>
      <c r="EIG470" s="43"/>
      <c r="EIH470" s="43"/>
      <c r="EII470" s="43"/>
      <c r="EIJ470" s="43"/>
      <c r="EIK470" s="43"/>
      <c r="EIL470" s="43"/>
      <c r="EIM470" s="43"/>
      <c r="EIN470" s="43"/>
      <c r="EIO470" s="43"/>
      <c r="EIP470" s="43"/>
      <c r="EIQ470" s="43"/>
      <c r="EIR470" s="43"/>
      <c r="EIS470" s="43"/>
      <c r="EIT470" s="43"/>
      <c r="EIU470" s="43"/>
      <c r="EIV470" s="43"/>
      <c r="EIW470" s="43"/>
      <c r="EIX470" s="43"/>
      <c r="EIY470" s="43"/>
      <c r="EIZ470" s="43"/>
      <c r="EJA470" s="43"/>
      <c r="EJB470" s="43"/>
      <c r="EJC470" s="43"/>
      <c r="EJD470" s="43"/>
      <c r="EJE470" s="43"/>
      <c r="EJF470" s="43"/>
      <c r="EJG470" s="43"/>
      <c r="EJH470" s="43"/>
      <c r="EJI470" s="43"/>
      <c r="EJJ470" s="43"/>
      <c r="EJK470" s="43"/>
      <c r="EJL470" s="43"/>
      <c r="EJM470" s="43"/>
      <c r="EJN470" s="43"/>
      <c r="EJO470" s="43"/>
      <c r="EJP470" s="43"/>
      <c r="EJQ470" s="43"/>
      <c r="EJR470" s="43"/>
      <c r="EJS470" s="43"/>
      <c r="EJT470" s="43"/>
      <c r="EJU470" s="43"/>
      <c r="EJV470" s="43"/>
      <c r="EJW470" s="43"/>
      <c r="EJX470" s="43"/>
      <c r="EJY470" s="43"/>
      <c r="EJZ470" s="43"/>
      <c r="EKA470" s="43"/>
      <c r="EKB470" s="43"/>
      <c r="EKC470" s="43"/>
      <c r="EKD470" s="43"/>
      <c r="EKE470" s="43"/>
      <c r="EKF470" s="43"/>
      <c r="EKG470" s="43"/>
      <c r="EKH470" s="43"/>
      <c r="EKI470" s="43"/>
      <c r="EKJ470" s="43"/>
      <c r="EKK470" s="43"/>
      <c r="EKL470" s="43"/>
      <c r="EKM470" s="43"/>
      <c r="EKN470" s="43"/>
      <c r="EKO470" s="43"/>
      <c r="EKP470" s="43"/>
      <c r="EKQ470" s="43"/>
      <c r="EKR470" s="43"/>
      <c r="EKS470" s="43"/>
      <c r="EKT470" s="43"/>
      <c r="EKU470" s="43"/>
      <c r="EKV470" s="43"/>
      <c r="EKW470" s="43"/>
      <c r="EKX470" s="43"/>
      <c r="EKY470" s="43"/>
      <c r="EKZ470" s="43"/>
      <c r="ELA470" s="43"/>
      <c r="ELB470" s="43"/>
      <c r="ELC470" s="43"/>
      <c r="ELD470" s="43"/>
      <c r="ELE470" s="43"/>
      <c r="ELF470" s="43"/>
      <c r="ELG470" s="43"/>
      <c r="ELH470" s="43"/>
      <c r="ELI470" s="43"/>
      <c r="ELJ470" s="43"/>
      <c r="ELK470" s="43"/>
      <c r="ELL470" s="43"/>
      <c r="ELM470" s="43"/>
      <c r="ELN470" s="43"/>
      <c r="ELO470" s="43"/>
      <c r="ELP470" s="43"/>
      <c r="ELQ470" s="43"/>
      <c r="ELR470" s="43"/>
      <c r="ELS470" s="43"/>
      <c r="ELT470" s="43"/>
      <c r="ELU470" s="43"/>
      <c r="ELV470" s="43"/>
      <c r="ELW470" s="43"/>
      <c r="ELX470" s="43"/>
      <c r="ELY470" s="43"/>
      <c r="ELZ470" s="43"/>
      <c r="EMA470" s="43"/>
      <c r="EMB470" s="43"/>
      <c r="EMC470" s="43"/>
      <c r="EMD470" s="43"/>
      <c r="EME470" s="43"/>
      <c r="EMF470" s="43"/>
      <c r="EMG470" s="43"/>
      <c r="EMH470" s="43"/>
      <c r="EMI470" s="43"/>
      <c r="EMJ470" s="43"/>
      <c r="EMK470" s="43"/>
      <c r="EML470" s="43"/>
      <c r="EMM470" s="43"/>
      <c r="EMN470" s="43"/>
      <c r="EMO470" s="43"/>
      <c r="EMP470" s="43"/>
      <c r="EMQ470" s="43"/>
      <c r="EMR470" s="43"/>
      <c r="EMS470" s="43"/>
      <c r="EMT470" s="43"/>
      <c r="EMU470" s="43"/>
      <c r="EMV470" s="43"/>
      <c r="EMW470" s="43"/>
      <c r="EMX470" s="43"/>
      <c r="EMY470" s="43"/>
      <c r="EMZ470" s="43"/>
      <c r="ENA470" s="43"/>
      <c r="ENB470" s="43"/>
      <c r="ENC470" s="43"/>
      <c r="END470" s="43"/>
      <c r="ENE470" s="43"/>
      <c r="ENF470" s="43"/>
      <c r="ENG470" s="43"/>
      <c r="ENH470" s="43"/>
      <c r="ENI470" s="43"/>
      <c r="ENJ470" s="43"/>
      <c r="ENK470" s="43"/>
      <c r="ENL470" s="43"/>
      <c r="ENM470" s="43"/>
      <c r="ENN470" s="43"/>
      <c r="ENO470" s="43"/>
      <c r="ENP470" s="43"/>
      <c r="ENQ470" s="43"/>
      <c r="ENR470" s="43"/>
      <c r="ENS470" s="43"/>
      <c r="ENT470" s="43"/>
      <c r="ENU470" s="43"/>
      <c r="ENV470" s="43"/>
      <c r="ENW470" s="43"/>
      <c r="ENX470" s="43"/>
      <c r="ENY470" s="43"/>
      <c r="ENZ470" s="43"/>
      <c r="EOA470" s="43"/>
      <c r="EOB470" s="43"/>
      <c r="EOC470" s="43"/>
      <c r="EOD470" s="43"/>
      <c r="EOE470" s="43"/>
      <c r="EOF470" s="43"/>
      <c r="EOG470" s="43"/>
      <c r="EOH470" s="43"/>
      <c r="EOI470" s="43"/>
      <c r="EOJ470" s="43"/>
      <c r="EOK470" s="43"/>
      <c r="EOL470" s="43"/>
      <c r="EOM470" s="43"/>
      <c r="EON470" s="43"/>
      <c r="EOO470" s="43"/>
      <c r="EOP470" s="43"/>
      <c r="EOQ470" s="43"/>
      <c r="EOR470" s="43"/>
      <c r="EOS470" s="43"/>
      <c r="EOT470" s="43"/>
      <c r="EOU470" s="43"/>
      <c r="EOV470" s="43"/>
      <c r="EOW470" s="43"/>
      <c r="EOX470" s="43"/>
      <c r="EOY470" s="43"/>
      <c r="EOZ470" s="43"/>
      <c r="EPA470" s="43"/>
      <c r="EPB470" s="43"/>
      <c r="EPC470" s="43"/>
      <c r="EPD470" s="43"/>
      <c r="EPE470" s="43"/>
      <c r="EPF470" s="43"/>
      <c r="EPG470" s="43"/>
      <c r="EPH470" s="43"/>
      <c r="EPI470" s="43"/>
      <c r="EPJ470" s="43"/>
      <c r="EPK470" s="43"/>
      <c r="EPL470" s="43"/>
      <c r="EPM470" s="43"/>
      <c r="EPN470" s="43"/>
      <c r="EPO470" s="43"/>
      <c r="EPP470" s="43"/>
      <c r="EPQ470" s="43"/>
      <c r="EPR470" s="43"/>
      <c r="EPS470" s="43"/>
      <c r="EPT470" s="43"/>
      <c r="EPU470" s="43"/>
      <c r="EPV470" s="43"/>
      <c r="EPW470" s="43"/>
      <c r="EPX470" s="43"/>
      <c r="EPY470" s="43"/>
      <c r="EPZ470" s="43"/>
      <c r="EQA470" s="43"/>
      <c r="EQB470" s="43"/>
      <c r="EQC470" s="43"/>
      <c r="EQD470" s="43"/>
      <c r="EQE470" s="43"/>
      <c r="EQF470" s="43"/>
      <c r="EQG470" s="43"/>
      <c r="EQH470" s="43"/>
      <c r="EQI470" s="43"/>
      <c r="EQJ470" s="43"/>
      <c r="EQK470" s="43"/>
      <c r="EQL470" s="43"/>
      <c r="EQM470" s="43"/>
      <c r="EQN470" s="43"/>
      <c r="EQO470" s="43"/>
      <c r="EQP470" s="43"/>
      <c r="EQQ470" s="43"/>
      <c r="EQR470" s="43"/>
      <c r="EQS470" s="43"/>
      <c r="EQT470" s="43"/>
      <c r="EQU470" s="43"/>
      <c r="EQV470" s="43"/>
      <c r="EQW470" s="43"/>
      <c r="EQX470" s="43"/>
      <c r="EQY470" s="43"/>
      <c r="EQZ470" s="43"/>
      <c r="ERA470" s="43"/>
      <c r="ERB470" s="43"/>
      <c r="ERC470" s="43"/>
      <c r="ERD470" s="43"/>
      <c r="ERE470" s="43"/>
      <c r="ERF470" s="43"/>
      <c r="ERG470" s="43"/>
      <c r="ERH470" s="43"/>
      <c r="ERI470" s="43"/>
      <c r="ERJ470" s="43"/>
      <c r="ERK470" s="43"/>
      <c r="ERL470" s="43"/>
      <c r="ERM470" s="43"/>
      <c r="ERN470" s="43"/>
      <c r="ERO470" s="43"/>
      <c r="ERP470" s="43"/>
      <c r="ERQ470" s="43"/>
      <c r="ERR470" s="43"/>
      <c r="ERS470" s="43"/>
      <c r="ERT470" s="43"/>
      <c r="ERU470" s="43"/>
      <c r="ERV470" s="43"/>
      <c r="ERW470" s="43"/>
      <c r="ERX470" s="43"/>
      <c r="ERY470" s="43"/>
      <c r="ERZ470" s="43"/>
      <c r="ESA470" s="43"/>
      <c r="ESB470" s="43"/>
      <c r="ESC470" s="43"/>
      <c r="ESD470" s="43"/>
      <c r="ESE470" s="43"/>
      <c r="ESF470" s="43"/>
      <c r="ESG470" s="43"/>
      <c r="ESH470" s="43"/>
      <c r="ESI470" s="43"/>
      <c r="ESJ470" s="43"/>
      <c r="ESK470" s="43"/>
      <c r="ESL470" s="43"/>
      <c r="ESM470" s="43"/>
      <c r="ESN470" s="43"/>
      <c r="ESO470" s="43"/>
      <c r="ESP470" s="43"/>
      <c r="ESQ470" s="43"/>
      <c r="ESR470" s="43"/>
      <c r="ESS470" s="43"/>
      <c r="EST470" s="43"/>
      <c r="ESU470" s="43"/>
      <c r="ESV470" s="43"/>
      <c r="ESW470" s="43"/>
      <c r="ESX470" s="43"/>
      <c r="ESY470" s="43"/>
      <c r="ESZ470" s="43"/>
      <c r="ETA470" s="43"/>
      <c r="ETB470" s="43"/>
      <c r="ETC470" s="43"/>
      <c r="ETD470" s="43"/>
      <c r="ETE470" s="43"/>
      <c r="ETF470" s="43"/>
      <c r="ETG470" s="43"/>
      <c r="ETH470" s="43"/>
      <c r="ETI470" s="43"/>
      <c r="ETJ470" s="43"/>
      <c r="ETK470" s="43"/>
      <c r="ETL470" s="43"/>
      <c r="ETM470" s="43"/>
      <c r="ETN470" s="43"/>
      <c r="ETO470" s="43"/>
      <c r="ETP470" s="43"/>
      <c r="ETQ470" s="43"/>
      <c r="ETR470" s="43"/>
      <c r="ETS470" s="43"/>
      <c r="ETT470" s="43"/>
      <c r="ETU470" s="43"/>
      <c r="ETV470" s="43"/>
      <c r="ETW470" s="43"/>
      <c r="ETX470" s="43"/>
      <c r="ETY470" s="43"/>
      <c r="ETZ470" s="43"/>
      <c r="EUA470" s="43"/>
      <c r="EUB470" s="43"/>
      <c r="EUC470" s="43"/>
      <c r="EUD470" s="43"/>
      <c r="EUE470" s="43"/>
      <c r="EUF470" s="43"/>
      <c r="EUG470" s="43"/>
      <c r="EUH470" s="43"/>
      <c r="EUI470" s="43"/>
      <c r="EUJ470" s="43"/>
      <c r="EUK470" s="43"/>
      <c r="EUL470" s="43"/>
      <c r="EUM470" s="43"/>
      <c r="EUN470" s="43"/>
      <c r="EUO470" s="43"/>
      <c r="EUP470" s="43"/>
      <c r="EUQ470" s="43"/>
      <c r="EUR470" s="43"/>
      <c r="EUS470" s="43"/>
      <c r="EUT470" s="43"/>
      <c r="EUU470" s="43"/>
      <c r="EUV470" s="43"/>
      <c r="EUW470" s="43"/>
      <c r="EUX470" s="43"/>
      <c r="EUY470" s="43"/>
      <c r="EUZ470" s="43"/>
      <c r="EVA470" s="43"/>
      <c r="EVB470" s="43"/>
      <c r="EVC470" s="43"/>
      <c r="EVD470" s="43"/>
      <c r="EVE470" s="43"/>
      <c r="EVF470" s="43"/>
      <c r="EVG470" s="43"/>
      <c r="EVH470" s="43"/>
      <c r="EVI470" s="43"/>
      <c r="EVJ470" s="43"/>
      <c r="EVK470" s="43"/>
      <c r="EVL470" s="43"/>
      <c r="EVM470" s="43"/>
      <c r="EVN470" s="43"/>
      <c r="EVO470" s="43"/>
      <c r="EVP470" s="43"/>
      <c r="EVQ470" s="43"/>
      <c r="EVR470" s="43"/>
      <c r="EVS470" s="43"/>
      <c r="EVT470" s="43"/>
      <c r="EVU470" s="43"/>
      <c r="EVV470" s="43"/>
      <c r="EVW470" s="43"/>
      <c r="EVX470" s="43"/>
      <c r="EVY470" s="43"/>
      <c r="EVZ470" s="43"/>
      <c r="EWA470" s="43"/>
      <c r="EWB470" s="43"/>
      <c r="EWC470" s="43"/>
      <c r="EWD470" s="43"/>
      <c r="EWE470" s="43"/>
      <c r="EWF470" s="43"/>
      <c r="EWG470" s="43"/>
      <c r="EWH470" s="43"/>
      <c r="EWI470" s="43"/>
      <c r="EWJ470" s="43"/>
      <c r="EWK470" s="43"/>
      <c r="EWL470" s="43"/>
      <c r="EWM470" s="43"/>
      <c r="EWN470" s="43"/>
      <c r="EWO470" s="43"/>
      <c r="EWP470" s="43"/>
      <c r="EWQ470" s="43"/>
      <c r="EWR470" s="43"/>
      <c r="EWS470" s="43"/>
      <c r="EWT470" s="43"/>
      <c r="EWU470" s="43"/>
      <c r="EWV470" s="43"/>
      <c r="EWW470" s="43"/>
      <c r="EWX470" s="43"/>
      <c r="EWY470" s="43"/>
      <c r="EWZ470" s="43"/>
      <c r="EXA470" s="43"/>
      <c r="EXB470" s="43"/>
      <c r="EXC470" s="43"/>
      <c r="EXD470" s="43"/>
      <c r="EXE470" s="43"/>
      <c r="EXF470" s="43"/>
      <c r="EXG470" s="43"/>
      <c r="EXH470" s="43"/>
      <c r="EXI470" s="43"/>
      <c r="EXJ470" s="43"/>
      <c r="EXK470" s="43"/>
      <c r="EXL470" s="43"/>
      <c r="EXM470" s="43"/>
      <c r="EXN470" s="43"/>
      <c r="EXO470" s="43"/>
      <c r="EXP470" s="43"/>
      <c r="EXQ470" s="43"/>
      <c r="EXR470" s="43"/>
      <c r="EXS470" s="43"/>
      <c r="EXT470" s="43"/>
      <c r="EXU470" s="43"/>
      <c r="EXV470" s="43"/>
      <c r="EXW470" s="43"/>
      <c r="EXX470" s="43"/>
      <c r="EXY470" s="43"/>
      <c r="EXZ470" s="43"/>
      <c r="EYA470" s="43"/>
      <c r="EYB470" s="43"/>
      <c r="EYC470" s="43"/>
      <c r="EYD470" s="43"/>
      <c r="EYE470" s="43"/>
      <c r="EYF470" s="43"/>
      <c r="EYG470" s="43"/>
      <c r="EYH470" s="43"/>
      <c r="EYI470" s="43"/>
      <c r="EYJ470" s="43"/>
      <c r="EYK470" s="43"/>
      <c r="EYL470" s="43"/>
      <c r="EYM470" s="43"/>
      <c r="EYN470" s="43"/>
      <c r="EYO470" s="43"/>
      <c r="EYP470" s="43"/>
      <c r="EYQ470" s="43"/>
      <c r="EYR470" s="43"/>
      <c r="EYS470" s="43"/>
      <c r="EYT470" s="43"/>
      <c r="EYU470" s="43"/>
      <c r="EYV470" s="43"/>
      <c r="EYW470" s="43"/>
      <c r="EYX470" s="43"/>
      <c r="EYY470" s="43"/>
      <c r="EYZ470" s="43"/>
      <c r="EZA470" s="43"/>
      <c r="EZB470" s="43"/>
      <c r="EZC470" s="43"/>
      <c r="EZD470" s="43"/>
      <c r="EZE470" s="43"/>
      <c r="EZF470" s="43"/>
      <c r="EZG470" s="43"/>
      <c r="EZH470" s="43"/>
      <c r="EZI470" s="43"/>
      <c r="EZJ470" s="43"/>
      <c r="EZK470" s="43"/>
      <c r="EZL470" s="43"/>
      <c r="EZM470" s="43"/>
      <c r="EZN470" s="43"/>
      <c r="EZO470" s="43"/>
      <c r="EZP470" s="43"/>
      <c r="EZQ470" s="43"/>
      <c r="EZR470" s="43"/>
      <c r="EZS470" s="43"/>
      <c r="EZT470" s="43"/>
      <c r="EZU470" s="43"/>
      <c r="EZV470" s="43"/>
      <c r="EZW470" s="43"/>
      <c r="EZX470" s="43"/>
      <c r="EZY470" s="43"/>
      <c r="EZZ470" s="43"/>
      <c r="FAA470" s="43"/>
      <c r="FAB470" s="43"/>
      <c r="FAC470" s="43"/>
      <c r="FAD470" s="43"/>
      <c r="FAE470" s="43"/>
      <c r="FAF470" s="43"/>
      <c r="FAG470" s="43"/>
      <c r="FAH470" s="43"/>
      <c r="FAI470" s="43"/>
      <c r="FAJ470" s="43"/>
      <c r="FAK470" s="43"/>
      <c r="FAL470" s="43"/>
      <c r="FAM470" s="43"/>
      <c r="FAN470" s="43"/>
      <c r="FAO470" s="43"/>
      <c r="FAP470" s="43"/>
      <c r="FAQ470" s="43"/>
      <c r="FAR470" s="43"/>
      <c r="FAS470" s="43"/>
      <c r="FAT470" s="43"/>
      <c r="FAU470" s="43"/>
      <c r="FAV470" s="43"/>
      <c r="FAW470" s="43"/>
      <c r="FAX470" s="43"/>
      <c r="FAY470" s="43"/>
      <c r="FAZ470" s="43"/>
      <c r="FBA470" s="43"/>
      <c r="FBB470" s="43"/>
      <c r="FBC470" s="43"/>
      <c r="FBD470" s="43"/>
      <c r="FBE470" s="43"/>
      <c r="FBF470" s="43"/>
      <c r="FBG470" s="43"/>
      <c r="FBH470" s="43"/>
      <c r="FBI470" s="43"/>
      <c r="FBJ470" s="43"/>
      <c r="FBK470" s="43"/>
      <c r="FBL470" s="43"/>
      <c r="FBM470" s="43"/>
      <c r="FBN470" s="43"/>
      <c r="FBO470" s="43"/>
      <c r="FBP470" s="43"/>
      <c r="FBQ470" s="43"/>
      <c r="FBR470" s="43"/>
      <c r="FBS470" s="43"/>
      <c r="FBT470" s="43"/>
      <c r="FBU470" s="43"/>
      <c r="FBV470" s="43"/>
      <c r="FBW470" s="43"/>
      <c r="FBX470" s="43"/>
      <c r="FBY470" s="43"/>
      <c r="FBZ470" s="43"/>
      <c r="FCA470" s="43"/>
      <c r="FCB470" s="43"/>
      <c r="FCC470" s="43"/>
      <c r="FCD470" s="43"/>
      <c r="FCE470" s="43"/>
      <c r="FCF470" s="43"/>
      <c r="FCG470" s="43"/>
      <c r="FCH470" s="43"/>
      <c r="FCI470" s="43"/>
      <c r="FCJ470" s="43"/>
      <c r="FCK470" s="43"/>
      <c r="FCL470" s="43"/>
      <c r="FCM470" s="43"/>
      <c r="FCN470" s="43"/>
      <c r="FCO470" s="43"/>
      <c r="FCP470" s="43"/>
      <c r="FCQ470" s="43"/>
      <c r="FCR470" s="43"/>
      <c r="FCS470" s="43"/>
      <c r="FCT470" s="43"/>
      <c r="FCU470" s="43"/>
      <c r="FCV470" s="43"/>
      <c r="FCW470" s="43"/>
      <c r="FCX470" s="43"/>
      <c r="FCY470" s="43"/>
      <c r="FCZ470" s="43"/>
      <c r="FDA470" s="43"/>
      <c r="FDB470" s="43"/>
      <c r="FDC470" s="43"/>
      <c r="FDD470" s="43"/>
      <c r="FDE470" s="43"/>
      <c r="FDF470" s="43"/>
      <c r="FDG470" s="43"/>
      <c r="FDH470" s="43"/>
      <c r="FDI470" s="43"/>
      <c r="FDJ470" s="43"/>
      <c r="FDK470" s="43"/>
      <c r="FDL470" s="43"/>
      <c r="FDM470" s="43"/>
      <c r="FDN470" s="43"/>
      <c r="FDO470" s="43"/>
      <c r="FDP470" s="43"/>
      <c r="FDQ470" s="43"/>
      <c r="FDR470" s="43"/>
      <c r="FDS470" s="43"/>
      <c r="FDT470" s="43"/>
      <c r="FDU470" s="43"/>
      <c r="FDV470" s="43"/>
      <c r="FDW470" s="43"/>
      <c r="FDX470" s="43"/>
      <c r="FDY470" s="43"/>
      <c r="FDZ470" s="43"/>
      <c r="FEA470" s="43"/>
      <c r="FEB470" s="43"/>
      <c r="FEC470" s="43"/>
      <c r="FED470" s="43"/>
      <c r="FEE470" s="43"/>
      <c r="FEF470" s="43"/>
      <c r="FEG470" s="43"/>
      <c r="FEH470" s="43"/>
      <c r="FEI470" s="43"/>
      <c r="FEJ470" s="43"/>
      <c r="FEK470" s="43"/>
      <c r="FEL470" s="43"/>
      <c r="FEM470" s="43"/>
      <c r="FEN470" s="43"/>
      <c r="FEO470" s="43"/>
      <c r="FEP470" s="43"/>
      <c r="FEQ470" s="43"/>
      <c r="FER470" s="43"/>
      <c r="FES470" s="43"/>
      <c r="FET470" s="43"/>
      <c r="FEU470" s="43"/>
      <c r="FEV470" s="43"/>
      <c r="FEW470" s="43"/>
      <c r="FEX470" s="43"/>
      <c r="FEY470" s="43"/>
      <c r="FEZ470" s="43"/>
      <c r="FFA470" s="43"/>
      <c r="FFB470" s="43"/>
      <c r="FFC470" s="43"/>
      <c r="FFD470" s="43"/>
      <c r="FFE470" s="43"/>
      <c r="FFF470" s="43"/>
      <c r="FFG470" s="43"/>
      <c r="FFH470" s="43"/>
      <c r="FFI470" s="43"/>
      <c r="FFJ470" s="43"/>
      <c r="FFK470" s="43"/>
      <c r="FFL470" s="43"/>
      <c r="FFM470" s="43"/>
      <c r="FFN470" s="43"/>
      <c r="FFO470" s="43"/>
      <c r="FFP470" s="43"/>
      <c r="FFQ470" s="43"/>
      <c r="FFR470" s="43"/>
      <c r="FFS470" s="43"/>
      <c r="FFT470" s="43"/>
      <c r="FFU470" s="43"/>
      <c r="FFV470" s="43"/>
      <c r="FFW470" s="43"/>
      <c r="FFX470" s="43"/>
      <c r="FFY470" s="43"/>
      <c r="FFZ470" s="43"/>
      <c r="FGA470" s="43"/>
      <c r="FGB470" s="43"/>
      <c r="FGC470" s="43"/>
      <c r="FGD470" s="43"/>
      <c r="FGE470" s="43"/>
      <c r="FGF470" s="43"/>
      <c r="FGG470" s="43"/>
      <c r="FGH470" s="43"/>
      <c r="FGI470" s="43"/>
      <c r="FGJ470" s="43"/>
      <c r="FGK470" s="43"/>
      <c r="FGL470" s="43"/>
      <c r="FGM470" s="43"/>
      <c r="FGN470" s="43"/>
      <c r="FGO470" s="43"/>
      <c r="FGP470" s="43"/>
      <c r="FGQ470" s="43"/>
      <c r="FGR470" s="43"/>
      <c r="FGS470" s="43"/>
      <c r="FGT470" s="43"/>
      <c r="FGU470" s="43"/>
      <c r="FGV470" s="43"/>
      <c r="FGW470" s="43"/>
      <c r="FGX470" s="43"/>
      <c r="FGY470" s="43"/>
      <c r="FGZ470" s="43"/>
      <c r="FHA470" s="43"/>
      <c r="FHB470" s="43"/>
      <c r="FHC470" s="43"/>
      <c r="FHD470" s="43"/>
      <c r="FHE470" s="43"/>
      <c r="FHF470" s="43"/>
      <c r="FHG470" s="43"/>
      <c r="FHH470" s="43"/>
      <c r="FHI470" s="43"/>
      <c r="FHJ470" s="43"/>
      <c r="FHK470" s="43"/>
      <c r="FHL470" s="43"/>
      <c r="FHM470" s="43"/>
      <c r="FHN470" s="43"/>
      <c r="FHO470" s="43"/>
      <c r="FHP470" s="43"/>
      <c r="FHQ470" s="43"/>
      <c r="FHR470" s="43"/>
      <c r="FHS470" s="43"/>
      <c r="FHT470" s="43"/>
      <c r="FHU470" s="43"/>
      <c r="FHV470" s="43"/>
      <c r="FHW470" s="43"/>
      <c r="FHX470" s="43"/>
      <c r="FHY470" s="43"/>
      <c r="FHZ470" s="43"/>
      <c r="FIA470" s="43"/>
      <c r="FIB470" s="43"/>
      <c r="FIC470" s="43"/>
      <c r="FID470" s="43"/>
      <c r="FIE470" s="43"/>
      <c r="FIF470" s="43"/>
      <c r="FIG470" s="43"/>
      <c r="FIH470" s="43"/>
      <c r="FII470" s="43"/>
      <c r="FIJ470" s="43"/>
      <c r="FIK470" s="43"/>
      <c r="FIL470" s="43"/>
      <c r="FIM470" s="43"/>
      <c r="FIN470" s="43"/>
      <c r="FIO470" s="43"/>
      <c r="FIP470" s="43"/>
      <c r="FIQ470" s="43"/>
      <c r="FIR470" s="43"/>
      <c r="FIS470" s="43"/>
      <c r="FIT470" s="43"/>
      <c r="FIU470" s="43"/>
      <c r="FIV470" s="43"/>
      <c r="FIW470" s="43"/>
      <c r="FIX470" s="43"/>
      <c r="FIY470" s="43"/>
      <c r="FIZ470" s="43"/>
      <c r="FJA470" s="43"/>
      <c r="FJB470" s="43"/>
      <c r="FJC470" s="43"/>
      <c r="FJD470" s="43"/>
      <c r="FJE470" s="43"/>
      <c r="FJF470" s="43"/>
      <c r="FJG470" s="43"/>
      <c r="FJH470" s="43"/>
      <c r="FJI470" s="43"/>
      <c r="FJJ470" s="43"/>
      <c r="FJK470" s="43"/>
      <c r="FJL470" s="43"/>
      <c r="FJM470" s="43"/>
      <c r="FJN470" s="43"/>
      <c r="FJO470" s="43"/>
      <c r="FJP470" s="43"/>
      <c r="FJQ470" s="43"/>
      <c r="FJR470" s="43"/>
      <c r="FJS470" s="43"/>
      <c r="FJT470" s="43"/>
      <c r="FJU470" s="43"/>
      <c r="FJV470" s="43"/>
      <c r="FJW470" s="43"/>
      <c r="FJX470" s="43"/>
      <c r="FJY470" s="43"/>
      <c r="FJZ470" s="43"/>
      <c r="FKA470" s="43"/>
      <c r="FKB470" s="43"/>
      <c r="FKC470" s="43"/>
      <c r="FKD470" s="43"/>
      <c r="FKE470" s="43"/>
      <c r="FKF470" s="43"/>
      <c r="FKG470" s="43"/>
      <c r="FKH470" s="43"/>
      <c r="FKI470" s="43"/>
      <c r="FKJ470" s="43"/>
      <c r="FKK470" s="43"/>
      <c r="FKL470" s="43"/>
      <c r="FKM470" s="43"/>
      <c r="FKN470" s="43"/>
      <c r="FKO470" s="43"/>
      <c r="FKP470" s="43"/>
      <c r="FKQ470" s="43"/>
      <c r="FKR470" s="43"/>
      <c r="FKS470" s="43"/>
      <c r="FKT470" s="43"/>
      <c r="FKU470" s="43"/>
      <c r="FKV470" s="43"/>
      <c r="FKW470" s="43"/>
      <c r="FKX470" s="43"/>
      <c r="FKY470" s="43"/>
      <c r="FKZ470" s="43"/>
      <c r="FLA470" s="43"/>
      <c r="FLB470" s="43"/>
      <c r="FLC470" s="43"/>
      <c r="FLD470" s="43"/>
      <c r="FLE470" s="43"/>
      <c r="FLF470" s="43"/>
      <c r="FLG470" s="43"/>
      <c r="FLH470" s="43"/>
      <c r="FLI470" s="43"/>
      <c r="FLJ470" s="43"/>
      <c r="FLK470" s="43"/>
      <c r="FLL470" s="43"/>
      <c r="FLM470" s="43"/>
      <c r="FLN470" s="43"/>
      <c r="FLO470" s="43"/>
      <c r="FLP470" s="43"/>
      <c r="FLQ470" s="43"/>
      <c r="FLR470" s="43"/>
      <c r="FLS470" s="43"/>
      <c r="FLT470" s="43"/>
      <c r="FLU470" s="43"/>
      <c r="FLV470" s="43"/>
      <c r="FLW470" s="43"/>
      <c r="FLX470" s="43"/>
      <c r="FLY470" s="43"/>
      <c r="FLZ470" s="43"/>
      <c r="FMA470" s="43"/>
      <c r="FMB470" s="43"/>
      <c r="FMC470" s="43"/>
      <c r="FMD470" s="43"/>
      <c r="FME470" s="43"/>
      <c r="FMF470" s="43"/>
      <c r="FMG470" s="43"/>
      <c r="FMH470" s="43"/>
      <c r="FMI470" s="43"/>
      <c r="FMJ470" s="43"/>
      <c r="FMK470" s="43"/>
      <c r="FML470" s="43"/>
      <c r="FMM470" s="43"/>
      <c r="FMN470" s="43"/>
      <c r="FMO470" s="43"/>
      <c r="FMP470" s="43"/>
      <c r="FMQ470" s="43"/>
      <c r="FMR470" s="43"/>
      <c r="FMS470" s="43"/>
      <c r="FMT470" s="43"/>
      <c r="FMU470" s="43"/>
      <c r="FMV470" s="43"/>
      <c r="FMW470" s="43"/>
      <c r="FMX470" s="43"/>
      <c r="FMY470" s="43"/>
      <c r="FMZ470" s="43"/>
      <c r="FNA470" s="43"/>
      <c r="FNB470" s="43"/>
      <c r="FNC470" s="43"/>
      <c r="FND470" s="43"/>
      <c r="FNE470" s="43"/>
      <c r="FNF470" s="43"/>
      <c r="FNG470" s="43"/>
      <c r="FNH470" s="43"/>
      <c r="FNI470" s="43"/>
      <c r="FNJ470" s="43"/>
      <c r="FNK470" s="43"/>
      <c r="FNL470" s="43"/>
      <c r="FNM470" s="43"/>
      <c r="FNN470" s="43"/>
      <c r="FNO470" s="43"/>
      <c r="FNP470" s="43"/>
      <c r="FNQ470" s="43"/>
      <c r="FNR470" s="43"/>
      <c r="FNS470" s="43"/>
      <c r="FNT470" s="43"/>
      <c r="FNU470" s="43"/>
      <c r="FNV470" s="43"/>
      <c r="FNW470" s="43"/>
      <c r="FNX470" s="43"/>
      <c r="FNY470" s="43"/>
      <c r="FNZ470" s="43"/>
      <c r="FOA470" s="43"/>
      <c r="FOB470" s="43"/>
      <c r="FOC470" s="43"/>
      <c r="FOD470" s="43"/>
      <c r="FOE470" s="43"/>
      <c r="FOF470" s="43"/>
      <c r="FOG470" s="43"/>
      <c r="FOH470" s="43"/>
      <c r="FOI470" s="43"/>
      <c r="FOJ470" s="43"/>
      <c r="FOK470" s="43"/>
      <c r="FOL470" s="43"/>
      <c r="FOM470" s="43"/>
      <c r="FON470" s="43"/>
      <c r="FOO470" s="43"/>
      <c r="FOP470" s="43"/>
      <c r="FOQ470" s="43"/>
      <c r="FOR470" s="43"/>
      <c r="FOS470" s="43"/>
      <c r="FOT470" s="43"/>
      <c r="FOU470" s="43"/>
      <c r="FOV470" s="43"/>
      <c r="FOW470" s="43"/>
      <c r="FOX470" s="43"/>
      <c r="FOY470" s="43"/>
      <c r="FOZ470" s="43"/>
      <c r="FPA470" s="43"/>
      <c r="FPB470" s="43"/>
      <c r="FPC470" s="43"/>
      <c r="FPD470" s="43"/>
      <c r="FPE470" s="43"/>
      <c r="FPF470" s="43"/>
      <c r="FPG470" s="43"/>
      <c r="FPH470" s="43"/>
      <c r="FPI470" s="43"/>
      <c r="FPJ470" s="43"/>
      <c r="FPK470" s="43"/>
      <c r="FPL470" s="43"/>
      <c r="FPM470" s="43"/>
      <c r="FPN470" s="43"/>
      <c r="FPO470" s="43"/>
      <c r="FPP470" s="43"/>
      <c r="FPQ470" s="43"/>
      <c r="FPR470" s="43"/>
      <c r="FPS470" s="43"/>
      <c r="FPT470" s="43"/>
      <c r="FPU470" s="43"/>
      <c r="FPV470" s="43"/>
      <c r="FPW470" s="43"/>
      <c r="FPX470" s="43"/>
      <c r="FPY470" s="43"/>
      <c r="FPZ470" s="43"/>
      <c r="FQA470" s="43"/>
      <c r="FQB470" s="43"/>
      <c r="FQC470" s="43"/>
      <c r="FQD470" s="43"/>
      <c r="FQE470" s="43"/>
      <c r="FQF470" s="43"/>
      <c r="FQG470" s="43"/>
      <c r="FQH470" s="43"/>
      <c r="FQI470" s="43"/>
      <c r="FQJ470" s="43"/>
      <c r="FQK470" s="43"/>
      <c r="FQL470" s="43"/>
      <c r="FQM470" s="43"/>
      <c r="FQN470" s="43"/>
      <c r="FQO470" s="43"/>
      <c r="FQP470" s="43"/>
      <c r="FQQ470" s="43"/>
      <c r="FQR470" s="43"/>
      <c r="FQS470" s="43"/>
      <c r="FQT470" s="43"/>
      <c r="FQU470" s="43"/>
      <c r="FQV470" s="43"/>
      <c r="FQW470" s="43"/>
      <c r="FQX470" s="43"/>
      <c r="FQY470" s="43"/>
      <c r="FQZ470" s="43"/>
      <c r="FRA470" s="43"/>
      <c r="FRB470" s="43"/>
      <c r="FRC470" s="43"/>
      <c r="FRD470" s="43"/>
      <c r="FRE470" s="43"/>
      <c r="FRF470" s="43"/>
      <c r="FRG470" s="43"/>
      <c r="FRH470" s="43"/>
      <c r="FRI470" s="43"/>
      <c r="FRJ470" s="43"/>
      <c r="FRK470" s="43"/>
      <c r="FRL470" s="43"/>
      <c r="FRM470" s="43"/>
      <c r="FRN470" s="43"/>
      <c r="FRO470" s="43"/>
      <c r="FRP470" s="43"/>
      <c r="FRQ470" s="43"/>
      <c r="FRR470" s="43"/>
      <c r="FRS470" s="43"/>
      <c r="FRT470" s="43"/>
      <c r="FRU470" s="43"/>
      <c r="FRV470" s="43"/>
      <c r="FRW470" s="43"/>
      <c r="FRX470" s="43"/>
      <c r="FRY470" s="43"/>
      <c r="FRZ470" s="43"/>
      <c r="FSA470" s="43"/>
      <c r="FSB470" s="43"/>
      <c r="FSC470" s="43"/>
      <c r="FSD470" s="43"/>
      <c r="FSE470" s="43"/>
      <c r="FSF470" s="43"/>
      <c r="FSG470" s="43"/>
      <c r="FSH470" s="43"/>
      <c r="FSI470" s="43"/>
      <c r="FSJ470" s="43"/>
      <c r="FSK470" s="43"/>
      <c r="FSL470" s="43"/>
      <c r="FSM470" s="43"/>
      <c r="FSN470" s="43"/>
      <c r="FSO470" s="43"/>
      <c r="FSP470" s="43"/>
      <c r="FSQ470" s="43"/>
      <c r="FSR470" s="43"/>
      <c r="FSS470" s="43"/>
      <c r="FST470" s="43"/>
      <c r="FSU470" s="43"/>
      <c r="FSV470" s="43"/>
      <c r="FSW470" s="43"/>
      <c r="FSX470" s="43"/>
      <c r="FSY470" s="43"/>
      <c r="FSZ470" s="43"/>
      <c r="FTA470" s="43"/>
      <c r="FTB470" s="43"/>
      <c r="FTC470" s="43"/>
      <c r="FTD470" s="43"/>
      <c r="FTE470" s="43"/>
      <c r="FTF470" s="43"/>
      <c r="FTG470" s="43"/>
      <c r="FTH470" s="43"/>
      <c r="FTI470" s="43"/>
      <c r="FTJ470" s="43"/>
      <c r="FTK470" s="43"/>
      <c r="FTL470" s="43"/>
      <c r="FTM470" s="43"/>
      <c r="FTN470" s="43"/>
      <c r="FTO470" s="43"/>
      <c r="FTP470" s="43"/>
      <c r="FTQ470" s="43"/>
      <c r="FTR470" s="43"/>
      <c r="FTS470" s="43"/>
      <c r="FTT470" s="43"/>
      <c r="FTU470" s="43"/>
      <c r="FTV470" s="43"/>
      <c r="FTW470" s="43"/>
      <c r="FTX470" s="43"/>
      <c r="FTY470" s="43"/>
      <c r="FTZ470" s="43"/>
      <c r="FUA470" s="43"/>
      <c r="FUB470" s="43"/>
      <c r="FUC470" s="43"/>
      <c r="FUD470" s="43"/>
      <c r="FUE470" s="43"/>
      <c r="FUF470" s="43"/>
      <c r="FUG470" s="43"/>
      <c r="FUH470" s="43"/>
      <c r="FUI470" s="43"/>
      <c r="FUJ470" s="43"/>
      <c r="FUK470" s="43"/>
      <c r="FUL470" s="43"/>
      <c r="FUM470" s="43"/>
      <c r="FUN470" s="43"/>
      <c r="FUO470" s="43"/>
      <c r="FUP470" s="43"/>
      <c r="FUQ470" s="43"/>
      <c r="FUR470" s="43"/>
      <c r="FUS470" s="43"/>
      <c r="FUT470" s="43"/>
      <c r="FUU470" s="43"/>
      <c r="FUV470" s="43"/>
      <c r="FUW470" s="43"/>
      <c r="FUX470" s="43"/>
      <c r="FUY470" s="43"/>
      <c r="FUZ470" s="43"/>
      <c r="FVA470" s="43"/>
      <c r="FVB470" s="43"/>
      <c r="FVC470" s="43"/>
      <c r="FVD470" s="43"/>
      <c r="FVE470" s="43"/>
      <c r="FVF470" s="43"/>
      <c r="FVG470" s="43"/>
      <c r="FVH470" s="43"/>
      <c r="FVI470" s="43"/>
      <c r="FVJ470" s="43"/>
      <c r="FVK470" s="43"/>
      <c r="FVL470" s="43"/>
      <c r="FVM470" s="43"/>
      <c r="FVN470" s="43"/>
      <c r="FVO470" s="43"/>
      <c r="FVP470" s="43"/>
      <c r="FVQ470" s="43"/>
      <c r="FVR470" s="43"/>
      <c r="FVS470" s="43"/>
      <c r="FVT470" s="43"/>
      <c r="FVU470" s="43"/>
      <c r="FVV470" s="43"/>
      <c r="FVW470" s="43"/>
      <c r="FVX470" s="43"/>
      <c r="FVY470" s="43"/>
      <c r="FVZ470" s="43"/>
      <c r="FWA470" s="43"/>
      <c r="FWB470" s="43"/>
      <c r="FWC470" s="43"/>
      <c r="FWD470" s="43"/>
      <c r="FWE470" s="43"/>
      <c r="FWF470" s="43"/>
      <c r="FWG470" s="43"/>
      <c r="FWH470" s="43"/>
      <c r="FWI470" s="43"/>
      <c r="FWJ470" s="43"/>
      <c r="FWK470" s="43"/>
      <c r="FWL470" s="43"/>
      <c r="FWM470" s="43"/>
      <c r="FWN470" s="43"/>
      <c r="FWO470" s="43"/>
      <c r="FWP470" s="43"/>
      <c r="FWQ470" s="43"/>
      <c r="FWR470" s="43"/>
      <c r="FWS470" s="43"/>
      <c r="FWT470" s="43"/>
      <c r="FWU470" s="43"/>
      <c r="FWV470" s="43"/>
      <c r="FWW470" s="43"/>
      <c r="FWX470" s="43"/>
      <c r="FWY470" s="43"/>
      <c r="FWZ470" s="43"/>
      <c r="FXA470" s="43"/>
      <c r="FXB470" s="43"/>
      <c r="FXC470" s="43"/>
      <c r="FXD470" s="43"/>
      <c r="FXE470" s="43"/>
      <c r="FXF470" s="43"/>
      <c r="FXG470" s="43"/>
      <c r="FXH470" s="43"/>
      <c r="FXI470" s="43"/>
      <c r="FXJ470" s="43"/>
      <c r="FXK470" s="43"/>
      <c r="FXL470" s="43"/>
      <c r="FXM470" s="43"/>
      <c r="FXN470" s="43"/>
      <c r="FXO470" s="43"/>
      <c r="FXP470" s="43"/>
      <c r="FXQ470" s="43"/>
      <c r="FXR470" s="43"/>
      <c r="FXS470" s="43"/>
      <c r="FXT470" s="43"/>
      <c r="FXU470" s="43"/>
      <c r="FXV470" s="43"/>
      <c r="FXW470" s="43"/>
      <c r="FXX470" s="43"/>
      <c r="FXY470" s="43"/>
      <c r="FXZ470" s="43"/>
      <c r="FYA470" s="43"/>
      <c r="FYB470" s="43"/>
      <c r="FYC470" s="43"/>
      <c r="FYD470" s="43"/>
      <c r="FYE470" s="43"/>
      <c r="FYF470" s="43"/>
      <c r="FYG470" s="43"/>
      <c r="FYH470" s="43"/>
      <c r="FYI470" s="43"/>
      <c r="FYJ470" s="43"/>
      <c r="FYK470" s="43"/>
      <c r="FYL470" s="43"/>
      <c r="FYM470" s="43"/>
      <c r="FYN470" s="43"/>
      <c r="FYO470" s="43"/>
      <c r="FYP470" s="43"/>
      <c r="FYQ470" s="43"/>
      <c r="FYR470" s="43"/>
      <c r="FYS470" s="43"/>
      <c r="FYT470" s="43"/>
      <c r="FYU470" s="43"/>
      <c r="FYV470" s="43"/>
      <c r="FYW470" s="43"/>
      <c r="FYX470" s="43"/>
      <c r="FYY470" s="43"/>
      <c r="FYZ470" s="43"/>
      <c r="FZA470" s="43"/>
      <c r="FZB470" s="43"/>
      <c r="FZC470" s="43"/>
      <c r="FZD470" s="43"/>
      <c r="FZE470" s="43"/>
      <c r="FZF470" s="43"/>
      <c r="FZG470" s="43"/>
      <c r="FZH470" s="43"/>
      <c r="FZI470" s="43"/>
      <c r="FZJ470" s="43"/>
      <c r="FZK470" s="43"/>
      <c r="FZL470" s="43"/>
      <c r="FZM470" s="43"/>
      <c r="FZN470" s="43"/>
      <c r="FZO470" s="43"/>
      <c r="FZP470" s="43"/>
      <c r="FZQ470" s="43"/>
      <c r="FZR470" s="43"/>
      <c r="FZS470" s="43"/>
      <c r="FZT470" s="43"/>
      <c r="FZU470" s="43"/>
      <c r="FZV470" s="43"/>
      <c r="FZW470" s="43"/>
      <c r="FZX470" s="43"/>
      <c r="FZY470" s="43"/>
      <c r="FZZ470" s="43"/>
      <c r="GAA470" s="43"/>
      <c r="GAB470" s="43"/>
      <c r="GAC470" s="43"/>
      <c r="GAD470" s="43"/>
      <c r="GAE470" s="43"/>
      <c r="GAF470" s="43"/>
      <c r="GAG470" s="43"/>
      <c r="GAH470" s="43"/>
      <c r="GAI470" s="43"/>
      <c r="GAJ470" s="43"/>
      <c r="GAK470" s="43"/>
      <c r="GAL470" s="43"/>
      <c r="GAM470" s="43"/>
      <c r="GAN470" s="43"/>
      <c r="GAO470" s="43"/>
      <c r="GAP470" s="43"/>
      <c r="GAQ470" s="43"/>
      <c r="GAR470" s="43"/>
      <c r="GAS470" s="43"/>
      <c r="GAT470" s="43"/>
      <c r="GAU470" s="43"/>
      <c r="GAV470" s="43"/>
      <c r="GAW470" s="43"/>
      <c r="GAX470" s="43"/>
      <c r="GAY470" s="43"/>
      <c r="GAZ470" s="43"/>
      <c r="GBA470" s="43"/>
      <c r="GBB470" s="43"/>
      <c r="GBC470" s="43"/>
      <c r="GBD470" s="43"/>
      <c r="GBE470" s="43"/>
      <c r="GBF470" s="43"/>
      <c r="GBG470" s="43"/>
      <c r="GBH470" s="43"/>
      <c r="GBI470" s="43"/>
      <c r="GBJ470" s="43"/>
      <c r="GBK470" s="43"/>
      <c r="GBL470" s="43"/>
      <c r="GBM470" s="43"/>
      <c r="GBN470" s="43"/>
      <c r="GBO470" s="43"/>
      <c r="GBP470" s="43"/>
      <c r="GBQ470" s="43"/>
      <c r="GBR470" s="43"/>
      <c r="GBS470" s="43"/>
      <c r="GBT470" s="43"/>
      <c r="GBU470" s="43"/>
      <c r="GBV470" s="43"/>
      <c r="GBW470" s="43"/>
      <c r="GBX470" s="43"/>
      <c r="GBY470" s="43"/>
      <c r="GBZ470" s="43"/>
      <c r="GCA470" s="43"/>
      <c r="GCB470" s="43"/>
      <c r="GCC470" s="43"/>
      <c r="GCD470" s="43"/>
      <c r="GCE470" s="43"/>
      <c r="GCF470" s="43"/>
      <c r="GCG470" s="43"/>
      <c r="GCH470" s="43"/>
      <c r="GCI470" s="43"/>
      <c r="GCJ470" s="43"/>
      <c r="GCK470" s="43"/>
      <c r="GCL470" s="43"/>
      <c r="GCM470" s="43"/>
      <c r="GCN470" s="43"/>
      <c r="GCO470" s="43"/>
      <c r="GCP470" s="43"/>
      <c r="GCQ470" s="43"/>
      <c r="GCR470" s="43"/>
      <c r="GCS470" s="43"/>
      <c r="GCT470" s="43"/>
      <c r="GCU470" s="43"/>
      <c r="GCV470" s="43"/>
      <c r="GCW470" s="43"/>
      <c r="GCX470" s="43"/>
      <c r="GCY470" s="43"/>
      <c r="GCZ470" s="43"/>
      <c r="GDA470" s="43"/>
      <c r="GDB470" s="43"/>
      <c r="GDC470" s="43"/>
      <c r="GDD470" s="43"/>
      <c r="GDE470" s="43"/>
      <c r="GDF470" s="43"/>
      <c r="GDG470" s="43"/>
      <c r="GDH470" s="43"/>
      <c r="GDI470" s="43"/>
      <c r="GDJ470" s="43"/>
      <c r="GDK470" s="43"/>
      <c r="GDL470" s="43"/>
      <c r="GDM470" s="43"/>
      <c r="GDN470" s="43"/>
      <c r="GDO470" s="43"/>
      <c r="GDP470" s="43"/>
      <c r="GDQ470" s="43"/>
      <c r="GDR470" s="43"/>
      <c r="GDS470" s="43"/>
      <c r="GDT470" s="43"/>
      <c r="GDU470" s="43"/>
      <c r="GDV470" s="43"/>
      <c r="GDW470" s="43"/>
      <c r="GDX470" s="43"/>
      <c r="GDY470" s="43"/>
      <c r="GDZ470" s="43"/>
      <c r="GEA470" s="43"/>
      <c r="GEB470" s="43"/>
      <c r="GEC470" s="43"/>
      <c r="GED470" s="43"/>
      <c r="GEE470" s="43"/>
      <c r="GEF470" s="43"/>
      <c r="GEG470" s="43"/>
      <c r="GEH470" s="43"/>
      <c r="GEI470" s="43"/>
      <c r="GEJ470" s="43"/>
      <c r="GEK470" s="43"/>
      <c r="GEL470" s="43"/>
      <c r="GEM470" s="43"/>
      <c r="GEN470" s="43"/>
      <c r="GEO470" s="43"/>
      <c r="GEP470" s="43"/>
      <c r="GEQ470" s="43"/>
      <c r="GER470" s="43"/>
      <c r="GES470" s="43"/>
      <c r="GET470" s="43"/>
      <c r="GEU470" s="43"/>
      <c r="GEV470" s="43"/>
      <c r="GEW470" s="43"/>
      <c r="GEX470" s="43"/>
      <c r="GEY470" s="43"/>
      <c r="GEZ470" s="43"/>
      <c r="GFA470" s="43"/>
      <c r="GFB470" s="43"/>
      <c r="GFC470" s="43"/>
      <c r="GFD470" s="43"/>
      <c r="GFE470" s="43"/>
      <c r="GFF470" s="43"/>
      <c r="GFG470" s="43"/>
      <c r="GFH470" s="43"/>
      <c r="GFI470" s="43"/>
      <c r="GFJ470" s="43"/>
      <c r="GFK470" s="43"/>
      <c r="GFL470" s="43"/>
      <c r="GFM470" s="43"/>
      <c r="GFN470" s="43"/>
      <c r="GFO470" s="43"/>
      <c r="GFP470" s="43"/>
      <c r="GFQ470" s="43"/>
      <c r="GFR470" s="43"/>
      <c r="GFS470" s="43"/>
      <c r="GFT470" s="43"/>
      <c r="GFU470" s="43"/>
      <c r="GFV470" s="43"/>
      <c r="GFW470" s="43"/>
      <c r="GFX470" s="43"/>
      <c r="GFY470" s="43"/>
      <c r="GFZ470" s="43"/>
      <c r="GGA470" s="43"/>
      <c r="GGB470" s="43"/>
      <c r="GGC470" s="43"/>
      <c r="GGD470" s="43"/>
      <c r="GGE470" s="43"/>
      <c r="GGF470" s="43"/>
      <c r="GGG470" s="43"/>
      <c r="GGH470" s="43"/>
      <c r="GGI470" s="43"/>
      <c r="GGJ470" s="43"/>
      <c r="GGK470" s="43"/>
      <c r="GGL470" s="43"/>
      <c r="GGM470" s="43"/>
      <c r="GGN470" s="43"/>
      <c r="GGO470" s="43"/>
      <c r="GGP470" s="43"/>
      <c r="GGQ470" s="43"/>
      <c r="GGR470" s="43"/>
      <c r="GGS470" s="43"/>
      <c r="GGT470" s="43"/>
      <c r="GGU470" s="43"/>
      <c r="GGV470" s="43"/>
      <c r="GGW470" s="43"/>
      <c r="GGX470" s="43"/>
      <c r="GGY470" s="43"/>
      <c r="GGZ470" s="43"/>
      <c r="GHA470" s="43"/>
      <c r="GHB470" s="43"/>
      <c r="GHC470" s="43"/>
      <c r="GHD470" s="43"/>
      <c r="GHE470" s="43"/>
      <c r="GHF470" s="43"/>
      <c r="GHG470" s="43"/>
      <c r="GHH470" s="43"/>
      <c r="GHI470" s="43"/>
      <c r="GHJ470" s="43"/>
      <c r="GHK470" s="43"/>
      <c r="GHL470" s="43"/>
      <c r="GHM470" s="43"/>
      <c r="GHN470" s="43"/>
      <c r="GHO470" s="43"/>
      <c r="GHP470" s="43"/>
      <c r="GHQ470" s="43"/>
      <c r="GHR470" s="43"/>
      <c r="GHS470" s="43"/>
      <c r="GHT470" s="43"/>
      <c r="GHU470" s="43"/>
      <c r="GHV470" s="43"/>
      <c r="GHW470" s="43"/>
      <c r="GHX470" s="43"/>
      <c r="GHY470" s="43"/>
      <c r="GHZ470" s="43"/>
      <c r="GIA470" s="43"/>
      <c r="GIB470" s="43"/>
      <c r="GIC470" s="43"/>
      <c r="GID470" s="43"/>
      <c r="GIE470" s="43"/>
      <c r="GIF470" s="43"/>
      <c r="GIG470" s="43"/>
      <c r="GIH470" s="43"/>
      <c r="GII470" s="43"/>
      <c r="GIJ470" s="43"/>
      <c r="GIK470" s="43"/>
      <c r="GIL470" s="43"/>
      <c r="GIM470" s="43"/>
      <c r="GIN470" s="43"/>
      <c r="GIO470" s="43"/>
      <c r="GIP470" s="43"/>
      <c r="GIQ470" s="43"/>
      <c r="GIR470" s="43"/>
      <c r="GIS470" s="43"/>
      <c r="GIT470" s="43"/>
      <c r="GIU470" s="43"/>
      <c r="GIV470" s="43"/>
      <c r="GIW470" s="43"/>
      <c r="GIX470" s="43"/>
      <c r="GIY470" s="43"/>
      <c r="GIZ470" s="43"/>
      <c r="GJA470" s="43"/>
      <c r="GJB470" s="43"/>
      <c r="GJC470" s="43"/>
      <c r="GJD470" s="43"/>
      <c r="GJE470" s="43"/>
      <c r="GJF470" s="43"/>
      <c r="GJG470" s="43"/>
      <c r="GJH470" s="43"/>
      <c r="GJI470" s="43"/>
      <c r="GJJ470" s="43"/>
      <c r="GJK470" s="43"/>
      <c r="GJL470" s="43"/>
      <c r="GJM470" s="43"/>
      <c r="GJN470" s="43"/>
      <c r="GJO470" s="43"/>
      <c r="GJP470" s="43"/>
      <c r="GJQ470" s="43"/>
      <c r="GJR470" s="43"/>
      <c r="GJS470" s="43"/>
      <c r="GJT470" s="43"/>
      <c r="GJU470" s="43"/>
      <c r="GJV470" s="43"/>
      <c r="GJW470" s="43"/>
      <c r="GJX470" s="43"/>
      <c r="GJY470" s="43"/>
      <c r="GJZ470" s="43"/>
      <c r="GKA470" s="43"/>
      <c r="GKB470" s="43"/>
      <c r="GKC470" s="43"/>
      <c r="GKD470" s="43"/>
      <c r="GKE470" s="43"/>
      <c r="GKF470" s="43"/>
      <c r="GKG470" s="43"/>
      <c r="GKH470" s="43"/>
      <c r="GKI470" s="43"/>
      <c r="GKJ470" s="43"/>
      <c r="GKK470" s="43"/>
      <c r="GKL470" s="43"/>
      <c r="GKM470" s="43"/>
      <c r="GKN470" s="43"/>
      <c r="GKO470" s="43"/>
      <c r="GKP470" s="43"/>
      <c r="GKQ470" s="43"/>
      <c r="GKR470" s="43"/>
      <c r="GKS470" s="43"/>
      <c r="GKT470" s="43"/>
      <c r="GKU470" s="43"/>
      <c r="GKV470" s="43"/>
      <c r="GKW470" s="43"/>
      <c r="GKX470" s="43"/>
      <c r="GKY470" s="43"/>
      <c r="GKZ470" s="43"/>
      <c r="GLA470" s="43"/>
      <c r="GLB470" s="43"/>
      <c r="GLC470" s="43"/>
      <c r="GLD470" s="43"/>
      <c r="GLE470" s="43"/>
      <c r="GLF470" s="43"/>
      <c r="GLG470" s="43"/>
      <c r="GLH470" s="43"/>
      <c r="GLI470" s="43"/>
      <c r="GLJ470" s="43"/>
      <c r="GLK470" s="43"/>
      <c r="GLL470" s="43"/>
      <c r="GLM470" s="43"/>
      <c r="GLN470" s="43"/>
      <c r="GLO470" s="43"/>
      <c r="GLP470" s="43"/>
      <c r="GLQ470" s="43"/>
      <c r="GLR470" s="43"/>
      <c r="GLS470" s="43"/>
      <c r="GLT470" s="43"/>
      <c r="GLU470" s="43"/>
      <c r="GLV470" s="43"/>
      <c r="GLW470" s="43"/>
      <c r="GLX470" s="43"/>
      <c r="GLY470" s="43"/>
      <c r="GLZ470" s="43"/>
      <c r="GMA470" s="43"/>
      <c r="GMB470" s="43"/>
      <c r="GMC470" s="43"/>
      <c r="GMD470" s="43"/>
      <c r="GME470" s="43"/>
      <c r="GMF470" s="43"/>
      <c r="GMG470" s="43"/>
      <c r="GMH470" s="43"/>
      <c r="GMI470" s="43"/>
      <c r="GMJ470" s="43"/>
      <c r="GMK470" s="43"/>
      <c r="GML470" s="43"/>
      <c r="GMM470" s="43"/>
      <c r="GMN470" s="43"/>
      <c r="GMO470" s="43"/>
      <c r="GMP470" s="43"/>
      <c r="GMQ470" s="43"/>
      <c r="GMR470" s="43"/>
      <c r="GMS470" s="43"/>
      <c r="GMT470" s="43"/>
      <c r="GMU470" s="43"/>
      <c r="GMV470" s="43"/>
      <c r="GMW470" s="43"/>
      <c r="GMX470" s="43"/>
      <c r="GMY470" s="43"/>
      <c r="GMZ470" s="43"/>
      <c r="GNA470" s="43"/>
      <c r="GNB470" s="43"/>
      <c r="GNC470" s="43"/>
      <c r="GND470" s="43"/>
      <c r="GNE470" s="43"/>
      <c r="GNF470" s="43"/>
      <c r="GNG470" s="43"/>
      <c r="GNH470" s="43"/>
      <c r="GNI470" s="43"/>
      <c r="GNJ470" s="43"/>
      <c r="GNK470" s="43"/>
      <c r="GNL470" s="43"/>
      <c r="GNM470" s="43"/>
      <c r="GNN470" s="43"/>
      <c r="GNO470" s="43"/>
      <c r="GNP470" s="43"/>
      <c r="GNQ470" s="43"/>
      <c r="GNR470" s="43"/>
      <c r="GNS470" s="43"/>
      <c r="GNT470" s="43"/>
      <c r="GNU470" s="43"/>
      <c r="GNV470" s="43"/>
      <c r="GNW470" s="43"/>
      <c r="GNX470" s="43"/>
      <c r="GNY470" s="43"/>
      <c r="GNZ470" s="43"/>
      <c r="GOA470" s="43"/>
      <c r="GOB470" s="43"/>
      <c r="GOC470" s="43"/>
      <c r="GOD470" s="43"/>
      <c r="GOE470" s="43"/>
      <c r="GOF470" s="43"/>
      <c r="GOG470" s="43"/>
      <c r="GOH470" s="43"/>
      <c r="GOI470" s="43"/>
      <c r="GOJ470" s="43"/>
      <c r="GOK470" s="43"/>
      <c r="GOL470" s="43"/>
      <c r="GOM470" s="43"/>
      <c r="GON470" s="43"/>
      <c r="GOO470" s="43"/>
      <c r="GOP470" s="43"/>
      <c r="GOQ470" s="43"/>
      <c r="GOR470" s="43"/>
      <c r="GOS470" s="43"/>
      <c r="GOT470" s="43"/>
      <c r="GOU470" s="43"/>
      <c r="GOV470" s="43"/>
      <c r="GOW470" s="43"/>
      <c r="GOX470" s="43"/>
      <c r="GOY470" s="43"/>
      <c r="GOZ470" s="43"/>
      <c r="GPA470" s="43"/>
      <c r="GPB470" s="43"/>
      <c r="GPC470" s="43"/>
      <c r="GPD470" s="43"/>
      <c r="GPE470" s="43"/>
      <c r="GPF470" s="43"/>
      <c r="GPG470" s="43"/>
      <c r="GPH470" s="43"/>
      <c r="GPI470" s="43"/>
      <c r="GPJ470" s="43"/>
      <c r="GPK470" s="43"/>
      <c r="GPL470" s="43"/>
      <c r="GPM470" s="43"/>
      <c r="GPN470" s="43"/>
      <c r="GPO470" s="43"/>
      <c r="GPP470" s="43"/>
      <c r="GPQ470" s="43"/>
      <c r="GPR470" s="43"/>
      <c r="GPS470" s="43"/>
      <c r="GPT470" s="43"/>
      <c r="GPU470" s="43"/>
      <c r="GPV470" s="43"/>
      <c r="GPW470" s="43"/>
      <c r="GPX470" s="43"/>
      <c r="GPY470" s="43"/>
      <c r="GPZ470" s="43"/>
      <c r="GQA470" s="43"/>
      <c r="GQB470" s="43"/>
      <c r="GQC470" s="43"/>
      <c r="GQD470" s="43"/>
      <c r="GQE470" s="43"/>
      <c r="GQF470" s="43"/>
      <c r="GQG470" s="43"/>
      <c r="GQH470" s="43"/>
      <c r="GQI470" s="43"/>
      <c r="GQJ470" s="43"/>
      <c r="GQK470" s="43"/>
      <c r="GQL470" s="43"/>
      <c r="GQM470" s="43"/>
      <c r="GQN470" s="43"/>
      <c r="GQO470" s="43"/>
      <c r="GQP470" s="43"/>
      <c r="GQQ470" s="43"/>
      <c r="GQR470" s="43"/>
      <c r="GQS470" s="43"/>
      <c r="GQT470" s="43"/>
      <c r="GQU470" s="43"/>
      <c r="GQV470" s="43"/>
      <c r="GQW470" s="43"/>
      <c r="GQX470" s="43"/>
      <c r="GQY470" s="43"/>
      <c r="GQZ470" s="43"/>
      <c r="GRA470" s="43"/>
      <c r="GRB470" s="43"/>
      <c r="GRC470" s="43"/>
      <c r="GRD470" s="43"/>
      <c r="GRE470" s="43"/>
      <c r="GRF470" s="43"/>
      <c r="GRG470" s="43"/>
      <c r="GRH470" s="43"/>
      <c r="GRI470" s="43"/>
      <c r="GRJ470" s="43"/>
      <c r="GRK470" s="43"/>
      <c r="GRL470" s="43"/>
      <c r="GRM470" s="43"/>
      <c r="GRN470" s="43"/>
      <c r="GRO470" s="43"/>
      <c r="GRP470" s="43"/>
      <c r="GRQ470" s="43"/>
      <c r="GRR470" s="43"/>
      <c r="GRS470" s="43"/>
      <c r="GRT470" s="43"/>
      <c r="GRU470" s="43"/>
      <c r="GRV470" s="43"/>
      <c r="GRW470" s="43"/>
      <c r="GRX470" s="43"/>
      <c r="GRY470" s="43"/>
      <c r="GRZ470" s="43"/>
      <c r="GSA470" s="43"/>
      <c r="GSB470" s="43"/>
      <c r="GSC470" s="43"/>
      <c r="GSD470" s="43"/>
      <c r="GSE470" s="43"/>
      <c r="GSF470" s="43"/>
      <c r="GSG470" s="43"/>
      <c r="GSH470" s="43"/>
      <c r="GSI470" s="43"/>
      <c r="GSJ470" s="43"/>
      <c r="GSK470" s="43"/>
      <c r="GSL470" s="43"/>
      <c r="GSM470" s="43"/>
      <c r="GSN470" s="43"/>
      <c r="GSO470" s="43"/>
      <c r="GSP470" s="43"/>
      <c r="GSQ470" s="43"/>
      <c r="GSR470" s="43"/>
      <c r="GSS470" s="43"/>
      <c r="GST470" s="43"/>
      <c r="GSU470" s="43"/>
      <c r="GSV470" s="43"/>
      <c r="GSW470" s="43"/>
      <c r="GSX470" s="43"/>
      <c r="GSY470" s="43"/>
      <c r="GSZ470" s="43"/>
      <c r="GTA470" s="43"/>
      <c r="GTB470" s="43"/>
      <c r="GTC470" s="43"/>
      <c r="GTD470" s="43"/>
      <c r="GTE470" s="43"/>
      <c r="GTF470" s="43"/>
      <c r="GTG470" s="43"/>
      <c r="GTH470" s="43"/>
      <c r="GTI470" s="43"/>
      <c r="GTJ470" s="43"/>
      <c r="GTK470" s="43"/>
      <c r="GTL470" s="43"/>
      <c r="GTM470" s="43"/>
      <c r="GTN470" s="43"/>
      <c r="GTO470" s="43"/>
      <c r="GTP470" s="43"/>
      <c r="GTQ470" s="43"/>
      <c r="GTR470" s="43"/>
      <c r="GTS470" s="43"/>
      <c r="GTT470" s="43"/>
      <c r="GTU470" s="43"/>
      <c r="GTV470" s="43"/>
      <c r="GTW470" s="43"/>
      <c r="GTX470" s="43"/>
      <c r="GTY470" s="43"/>
      <c r="GTZ470" s="43"/>
      <c r="GUA470" s="43"/>
      <c r="GUB470" s="43"/>
      <c r="GUC470" s="43"/>
      <c r="GUD470" s="43"/>
      <c r="GUE470" s="43"/>
      <c r="GUF470" s="43"/>
      <c r="GUG470" s="43"/>
      <c r="GUH470" s="43"/>
      <c r="GUI470" s="43"/>
      <c r="GUJ470" s="43"/>
      <c r="GUK470" s="43"/>
      <c r="GUL470" s="43"/>
      <c r="GUM470" s="43"/>
      <c r="GUN470" s="43"/>
      <c r="GUO470" s="43"/>
      <c r="GUP470" s="43"/>
      <c r="GUQ470" s="43"/>
      <c r="GUR470" s="43"/>
      <c r="GUS470" s="43"/>
      <c r="GUT470" s="43"/>
      <c r="GUU470" s="43"/>
      <c r="GUV470" s="43"/>
      <c r="GUW470" s="43"/>
      <c r="GUX470" s="43"/>
      <c r="GUY470" s="43"/>
      <c r="GUZ470" s="43"/>
      <c r="GVA470" s="43"/>
      <c r="GVB470" s="43"/>
      <c r="GVC470" s="43"/>
      <c r="GVD470" s="43"/>
      <c r="GVE470" s="43"/>
      <c r="GVF470" s="43"/>
      <c r="GVG470" s="43"/>
      <c r="GVH470" s="43"/>
      <c r="GVI470" s="43"/>
      <c r="GVJ470" s="43"/>
      <c r="GVK470" s="43"/>
      <c r="GVL470" s="43"/>
      <c r="GVM470" s="43"/>
      <c r="GVN470" s="43"/>
      <c r="GVO470" s="43"/>
      <c r="GVP470" s="43"/>
      <c r="GVQ470" s="43"/>
      <c r="GVR470" s="43"/>
      <c r="GVS470" s="43"/>
      <c r="GVT470" s="43"/>
      <c r="GVU470" s="43"/>
      <c r="GVV470" s="43"/>
      <c r="GVW470" s="43"/>
      <c r="GVX470" s="43"/>
      <c r="GVY470" s="43"/>
      <c r="GVZ470" s="43"/>
      <c r="GWA470" s="43"/>
      <c r="GWB470" s="43"/>
      <c r="GWC470" s="43"/>
      <c r="GWD470" s="43"/>
      <c r="GWE470" s="43"/>
      <c r="GWF470" s="43"/>
      <c r="GWG470" s="43"/>
      <c r="GWH470" s="43"/>
      <c r="GWI470" s="43"/>
      <c r="GWJ470" s="43"/>
      <c r="GWK470" s="43"/>
      <c r="GWL470" s="43"/>
      <c r="GWM470" s="43"/>
      <c r="GWN470" s="43"/>
      <c r="GWO470" s="43"/>
      <c r="GWP470" s="43"/>
      <c r="GWQ470" s="43"/>
      <c r="GWR470" s="43"/>
      <c r="GWS470" s="43"/>
      <c r="GWT470" s="43"/>
      <c r="GWU470" s="43"/>
      <c r="GWV470" s="43"/>
      <c r="GWW470" s="43"/>
      <c r="GWX470" s="43"/>
      <c r="GWY470" s="43"/>
      <c r="GWZ470" s="43"/>
      <c r="GXA470" s="43"/>
      <c r="GXB470" s="43"/>
      <c r="GXC470" s="43"/>
      <c r="GXD470" s="43"/>
      <c r="GXE470" s="43"/>
      <c r="GXF470" s="43"/>
      <c r="GXG470" s="43"/>
      <c r="GXH470" s="43"/>
      <c r="GXI470" s="43"/>
      <c r="GXJ470" s="43"/>
      <c r="GXK470" s="43"/>
      <c r="GXL470" s="43"/>
      <c r="GXM470" s="43"/>
      <c r="GXN470" s="43"/>
      <c r="GXO470" s="43"/>
      <c r="GXP470" s="43"/>
      <c r="GXQ470" s="43"/>
      <c r="GXR470" s="43"/>
      <c r="GXS470" s="43"/>
      <c r="GXT470" s="43"/>
      <c r="GXU470" s="43"/>
      <c r="GXV470" s="43"/>
      <c r="GXW470" s="43"/>
      <c r="GXX470" s="43"/>
      <c r="GXY470" s="43"/>
      <c r="GXZ470" s="43"/>
      <c r="GYA470" s="43"/>
      <c r="GYB470" s="43"/>
      <c r="GYC470" s="43"/>
      <c r="GYD470" s="43"/>
      <c r="GYE470" s="43"/>
      <c r="GYF470" s="43"/>
      <c r="GYG470" s="43"/>
      <c r="GYH470" s="43"/>
      <c r="GYI470" s="43"/>
      <c r="GYJ470" s="43"/>
      <c r="GYK470" s="43"/>
      <c r="GYL470" s="43"/>
      <c r="GYM470" s="43"/>
      <c r="GYN470" s="43"/>
      <c r="GYO470" s="43"/>
      <c r="GYP470" s="43"/>
      <c r="GYQ470" s="43"/>
      <c r="GYR470" s="43"/>
      <c r="GYS470" s="43"/>
      <c r="GYT470" s="43"/>
      <c r="GYU470" s="43"/>
      <c r="GYV470" s="43"/>
      <c r="GYW470" s="43"/>
      <c r="GYX470" s="43"/>
      <c r="GYY470" s="43"/>
      <c r="GYZ470" s="43"/>
      <c r="GZA470" s="43"/>
      <c r="GZB470" s="43"/>
      <c r="GZC470" s="43"/>
      <c r="GZD470" s="43"/>
      <c r="GZE470" s="43"/>
      <c r="GZF470" s="43"/>
      <c r="GZG470" s="43"/>
      <c r="GZH470" s="43"/>
      <c r="GZI470" s="43"/>
      <c r="GZJ470" s="43"/>
      <c r="GZK470" s="43"/>
      <c r="GZL470" s="43"/>
      <c r="GZM470" s="43"/>
      <c r="GZN470" s="43"/>
      <c r="GZO470" s="43"/>
      <c r="GZP470" s="43"/>
      <c r="GZQ470" s="43"/>
      <c r="GZR470" s="43"/>
      <c r="GZS470" s="43"/>
      <c r="GZT470" s="43"/>
      <c r="GZU470" s="43"/>
      <c r="GZV470" s="43"/>
      <c r="GZW470" s="43"/>
      <c r="GZX470" s="43"/>
      <c r="GZY470" s="43"/>
      <c r="GZZ470" s="43"/>
      <c r="HAA470" s="43"/>
      <c r="HAB470" s="43"/>
      <c r="HAC470" s="43"/>
      <c r="HAD470" s="43"/>
      <c r="HAE470" s="43"/>
      <c r="HAF470" s="43"/>
      <c r="HAG470" s="43"/>
      <c r="HAH470" s="43"/>
      <c r="HAI470" s="43"/>
      <c r="HAJ470" s="43"/>
      <c r="HAK470" s="43"/>
      <c r="HAL470" s="43"/>
      <c r="HAM470" s="43"/>
      <c r="HAN470" s="43"/>
      <c r="HAO470" s="43"/>
      <c r="HAP470" s="43"/>
      <c r="HAQ470" s="43"/>
      <c r="HAR470" s="43"/>
      <c r="HAS470" s="43"/>
      <c r="HAT470" s="43"/>
      <c r="HAU470" s="43"/>
      <c r="HAV470" s="43"/>
      <c r="HAW470" s="43"/>
      <c r="HAX470" s="43"/>
      <c r="HAY470" s="43"/>
      <c r="HAZ470" s="43"/>
      <c r="HBA470" s="43"/>
      <c r="HBB470" s="43"/>
      <c r="HBC470" s="43"/>
      <c r="HBD470" s="43"/>
      <c r="HBE470" s="43"/>
      <c r="HBF470" s="43"/>
      <c r="HBG470" s="43"/>
      <c r="HBH470" s="43"/>
      <c r="HBI470" s="43"/>
      <c r="HBJ470" s="43"/>
      <c r="HBK470" s="43"/>
      <c r="HBL470" s="43"/>
      <c r="HBM470" s="43"/>
      <c r="HBN470" s="43"/>
      <c r="HBO470" s="43"/>
      <c r="HBP470" s="43"/>
      <c r="HBQ470" s="43"/>
      <c r="HBR470" s="43"/>
      <c r="HBS470" s="43"/>
      <c r="HBT470" s="43"/>
      <c r="HBU470" s="43"/>
      <c r="HBV470" s="43"/>
      <c r="HBW470" s="43"/>
      <c r="HBX470" s="43"/>
      <c r="HBY470" s="43"/>
      <c r="HBZ470" s="43"/>
      <c r="HCA470" s="43"/>
      <c r="HCB470" s="43"/>
      <c r="HCC470" s="43"/>
      <c r="HCD470" s="43"/>
      <c r="HCE470" s="43"/>
      <c r="HCF470" s="43"/>
      <c r="HCG470" s="43"/>
      <c r="HCH470" s="43"/>
      <c r="HCI470" s="43"/>
      <c r="HCJ470" s="43"/>
      <c r="HCK470" s="43"/>
      <c r="HCL470" s="43"/>
      <c r="HCM470" s="43"/>
      <c r="HCN470" s="43"/>
      <c r="HCO470" s="43"/>
      <c r="HCP470" s="43"/>
      <c r="HCQ470" s="43"/>
      <c r="HCR470" s="43"/>
      <c r="HCS470" s="43"/>
      <c r="HCT470" s="43"/>
      <c r="HCU470" s="43"/>
      <c r="HCV470" s="43"/>
      <c r="HCW470" s="43"/>
      <c r="HCX470" s="43"/>
      <c r="HCY470" s="43"/>
      <c r="HCZ470" s="43"/>
      <c r="HDA470" s="43"/>
      <c r="HDB470" s="43"/>
      <c r="HDC470" s="43"/>
      <c r="HDD470" s="43"/>
      <c r="HDE470" s="43"/>
      <c r="HDF470" s="43"/>
      <c r="HDG470" s="43"/>
      <c r="HDH470" s="43"/>
      <c r="HDI470" s="43"/>
      <c r="HDJ470" s="43"/>
      <c r="HDK470" s="43"/>
      <c r="HDL470" s="43"/>
      <c r="HDM470" s="43"/>
      <c r="HDN470" s="43"/>
      <c r="HDO470" s="43"/>
      <c r="HDP470" s="43"/>
      <c r="HDQ470" s="43"/>
      <c r="HDR470" s="43"/>
      <c r="HDS470" s="43"/>
      <c r="HDT470" s="43"/>
      <c r="HDU470" s="43"/>
      <c r="HDV470" s="43"/>
      <c r="HDW470" s="43"/>
      <c r="HDX470" s="43"/>
      <c r="HDY470" s="43"/>
      <c r="HDZ470" s="43"/>
      <c r="HEA470" s="43"/>
      <c r="HEB470" s="43"/>
      <c r="HEC470" s="43"/>
      <c r="HED470" s="43"/>
      <c r="HEE470" s="43"/>
      <c r="HEF470" s="43"/>
      <c r="HEG470" s="43"/>
      <c r="HEH470" s="43"/>
      <c r="HEI470" s="43"/>
      <c r="HEJ470" s="43"/>
      <c r="HEK470" s="43"/>
      <c r="HEL470" s="43"/>
      <c r="HEM470" s="43"/>
      <c r="HEN470" s="43"/>
      <c r="HEO470" s="43"/>
      <c r="HEP470" s="43"/>
      <c r="HEQ470" s="43"/>
      <c r="HER470" s="43"/>
      <c r="HES470" s="43"/>
      <c r="HET470" s="43"/>
      <c r="HEU470" s="43"/>
      <c r="HEV470" s="43"/>
      <c r="HEW470" s="43"/>
      <c r="HEX470" s="43"/>
      <c r="HEY470" s="43"/>
      <c r="HEZ470" s="43"/>
      <c r="HFA470" s="43"/>
      <c r="HFB470" s="43"/>
      <c r="HFC470" s="43"/>
      <c r="HFD470" s="43"/>
      <c r="HFE470" s="43"/>
      <c r="HFF470" s="43"/>
      <c r="HFG470" s="43"/>
      <c r="HFH470" s="43"/>
      <c r="HFI470" s="43"/>
      <c r="HFJ470" s="43"/>
      <c r="HFK470" s="43"/>
      <c r="HFL470" s="43"/>
      <c r="HFM470" s="43"/>
      <c r="HFN470" s="43"/>
      <c r="HFO470" s="43"/>
      <c r="HFP470" s="43"/>
      <c r="HFQ470" s="43"/>
      <c r="HFR470" s="43"/>
      <c r="HFS470" s="43"/>
      <c r="HFT470" s="43"/>
      <c r="HFU470" s="43"/>
      <c r="HFV470" s="43"/>
      <c r="HFW470" s="43"/>
      <c r="HFX470" s="43"/>
      <c r="HFY470" s="43"/>
      <c r="HFZ470" s="43"/>
      <c r="HGA470" s="43"/>
      <c r="HGB470" s="43"/>
      <c r="HGC470" s="43"/>
      <c r="HGD470" s="43"/>
      <c r="HGE470" s="43"/>
      <c r="HGF470" s="43"/>
      <c r="HGG470" s="43"/>
      <c r="HGH470" s="43"/>
      <c r="HGI470" s="43"/>
      <c r="HGJ470" s="43"/>
      <c r="HGK470" s="43"/>
      <c r="HGL470" s="43"/>
      <c r="HGM470" s="43"/>
      <c r="HGN470" s="43"/>
      <c r="HGO470" s="43"/>
      <c r="HGP470" s="43"/>
      <c r="HGQ470" s="43"/>
      <c r="HGR470" s="43"/>
      <c r="HGS470" s="43"/>
      <c r="HGT470" s="43"/>
      <c r="HGU470" s="43"/>
      <c r="HGV470" s="43"/>
      <c r="HGW470" s="43"/>
      <c r="HGX470" s="43"/>
      <c r="HGY470" s="43"/>
      <c r="HGZ470" s="43"/>
      <c r="HHA470" s="43"/>
      <c r="HHB470" s="43"/>
      <c r="HHC470" s="43"/>
      <c r="HHD470" s="43"/>
      <c r="HHE470" s="43"/>
      <c r="HHF470" s="43"/>
      <c r="HHG470" s="43"/>
      <c r="HHH470" s="43"/>
      <c r="HHI470" s="43"/>
      <c r="HHJ470" s="43"/>
      <c r="HHK470" s="43"/>
      <c r="HHL470" s="43"/>
      <c r="HHM470" s="43"/>
      <c r="HHN470" s="43"/>
      <c r="HHO470" s="43"/>
      <c r="HHP470" s="43"/>
      <c r="HHQ470" s="43"/>
      <c r="HHR470" s="43"/>
      <c r="HHS470" s="43"/>
      <c r="HHT470" s="43"/>
      <c r="HHU470" s="43"/>
      <c r="HHV470" s="43"/>
      <c r="HHW470" s="43"/>
      <c r="HHX470" s="43"/>
      <c r="HHY470" s="43"/>
      <c r="HHZ470" s="43"/>
      <c r="HIA470" s="43"/>
      <c r="HIB470" s="43"/>
      <c r="HIC470" s="43"/>
      <c r="HID470" s="43"/>
      <c r="HIE470" s="43"/>
      <c r="HIF470" s="43"/>
      <c r="HIG470" s="43"/>
      <c r="HIH470" s="43"/>
      <c r="HII470" s="43"/>
      <c r="HIJ470" s="43"/>
      <c r="HIK470" s="43"/>
      <c r="HIL470" s="43"/>
      <c r="HIM470" s="43"/>
      <c r="HIN470" s="43"/>
      <c r="HIO470" s="43"/>
      <c r="HIP470" s="43"/>
      <c r="HIQ470" s="43"/>
      <c r="HIR470" s="43"/>
      <c r="HIS470" s="43"/>
      <c r="HIT470" s="43"/>
      <c r="HIU470" s="43"/>
      <c r="HIV470" s="43"/>
      <c r="HIW470" s="43"/>
      <c r="HIX470" s="43"/>
      <c r="HIY470" s="43"/>
      <c r="HIZ470" s="43"/>
      <c r="HJA470" s="43"/>
      <c r="HJB470" s="43"/>
      <c r="HJC470" s="43"/>
      <c r="HJD470" s="43"/>
      <c r="HJE470" s="43"/>
      <c r="HJF470" s="43"/>
      <c r="HJG470" s="43"/>
      <c r="HJH470" s="43"/>
      <c r="HJI470" s="43"/>
      <c r="HJJ470" s="43"/>
      <c r="HJK470" s="43"/>
      <c r="HJL470" s="43"/>
      <c r="HJM470" s="43"/>
      <c r="HJN470" s="43"/>
      <c r="HJO470" s="43"/>
      <c r="HJP470" s="43"/>
      <c r="HJQ470" s="43"/>
      <c r="HJR470" s="43"/>
      <c r="HJS470" s="43"/>
      <c r="HJT470" s="43"/>
      <c r="HJU470" s="43"/>
      <c r="HJV470" s="43"/>
      <c r="HJW470" s="43"/>
      <c r="HJX470" s="43"/>
      <c r="HJY470" s="43"/>
      <c r="HJZ470" s="43"/>
      <c r="HKA470" s="43"/>
      <c r="HKB470" s="43"/>
      <c r="HKC470" s="43"/>
      <c r="HKD470" s="43"/>
      <c r="HKE470" s="43"/>
      <c r="HKF470" s="43"/>
      <c r="HKG470" s="43"/>
      <c r="HKH470" s="43"/>
      <c r="HKI470" s="43"/>
      <c r="HKJ470" s="43"/>
      <c r="HKK470" s="43"/>
      <c r="HKL470" s="43"/>
      <c r="HKM470" s="43"/>
      <c r="HKN470" s="43"/>
      <c r="HKO470" s="43"/>
      <c r="HKP470" s="43"/>
      <c r="HKQ470" s="43"/>
      <c r="HKR470" s="43"/>
      <c r="HKS470" s="43"/>
      <c r="HKT470" s="43"/>
      <c r="HKU470" s="43"/>
      <c r="HKV470" s="43"/>
      <c r="HKW470" s="43"/>
      <c r="HKX470" s="43"/>
      <c r="HKY470" s="43"/>
      <c r="HKZ470" s="43"/>
      <c r="HLA470" s="43"/>
      <c r="HLB470" s="43"/>
      <c r="HLC470" s="43"/>
      <c r="HLD470" s="43"/>
      <c r="HLE470" s="43"/>
      <c r="HLF470" s="43"/>
      <c r="HLG470" s="43"/>
      <c r="HLH470" s="43"/>
      <c r="HLI470" s="43"/>
      <c r="HLJ470" s="43"/>
      <c r="HLK470" s="43"/>
      <c r="HLL470" s="43"/>
      <c r="HLM470" s="43"/>
      <c r="HLN470" s="43"/>
      <c r="HLO470" s="43"/>
      <c r="HLP470" s="43"/>
      <c r="HLQ470" s="43"/>
      <c r="HLR470" s="43"/>
      <c r="HLS470" s="43"/>
      <c r="HLT470" s="43"/>
      <c r="HLU470" s="43"/>
      <c r="HLV470" s="43"/>
      <c r="HLW470" s="43"/>
      <c r="HLX470" s="43"/>
      <c r="HLY470" s="43"/>
      <c r="HLZ470" s="43"/>
      <c r="HMA470" s="43"/>
      <c r="HMB470" s="43"/>
      <c r="HMC470" s="43"/>
      <c r="HMD470" s="43"/>
      <c r="HME470" s="43"/>
      <c r="HMF470" s="43"/>
      <c r="HMG470" s="43"/>
      <c r="HMH470" s="43"/>
      <c r="HMI470" s="43"/>
      <c r="HMJ470" s="43"/>
      <c r="HMK470" s="43"/>
      <c r="HML470" s="43"/>
      <c r="HMM470" s="43"/>
      <c r="HMN470" s="43"/>
      <c r="HMO470" s="43"/>
      <c r="HMP470" s="43"/>
      <c r="HMQ470" s="43"/>
      <c r="HMR470" s="43"/>
      <c r="HMS470" s="43"/>
      <c r="HMT470" s="43"/>
      <c r="HMU470" s="43"/>
      <c r="HMV470" s="43"/>
      <c r="HMW470" s="43"/>
      <c r="HMX470" s="43"/>
      <c r="HMY470" s="43"/>
      <c r="HMZ470" s="43"/>
      <c r="HNA470" s="43"/>
      <c r="HNB470" s="43"/>
      <c r="HNC470" s="43"/>
      <c r="HND470" s="43"/>
      <c r="HNE470" s="43"/>
      <c r="HNF470" s="43"/>
      <c r="HNG470" s="43"/>
      <c r="HNH470" s="43"/>
      <c r="HNI470" s="43"/>
      <c r="HNJ470" s="43"/>
      <c r="HNK470" s="43"/>
      <c r="HNL470" s="43"/>
      <c r="HNM470" s="43"/>
      <c r="HNN470" s="43"/>
      <c r="HNO470" s="43"/>
      <c r="HNP470" s="43"/>
      <c r="HNQ470" s="43"/>
      <c r="HNR470" s="43"/>
      <c r="HNS470" s="43"/>
      <c r="HNT470" s="43"/>
      <c r="HNU470" s="43"/>
      <c r="HNV470" s="43"/>
      <c r="HNW470" s="43"/>
      <c r="HNX470" s="43"/>
      <c r="HNY470" s="43"/>
      <c r="HNZ470" s="43"/>
      <c r="HOA470" s="43"/>
      <c r="HOB470" s="43"/>
      <c r="HOC470" s="43"/>
      <c r="HOD470" s="43"/>
      <c r="HOE470" s="43"/>
      <c r="HOF470" s="43"/>
      <c r="HOG470" s="43"/>
      <c r="HOH470" s="43"/>
      <c r="HOI470" s="43"/>
      <c r="HOJ470" s="43"/>
      <c r="HOK470" s="43"/>
      <c r="HOL470" s="43"/>
      <c r="HOM470" s="43"/>
      <c r="HON470" s="43"/>
      <c r="HOO470" s="43"/>
      <c r="HOP470" s="43"/>
      <c r="HOQ470" s="43"/>
      <c r="HOR470" s="43"/>
      <c r="HOS470" s="43"/>
      <c r="HOT470" s="43"/>
      <c r="HOU470" s="43"/>
      <c r="HOV470" s="43"/>
      <c r="HOW470" s="43"/>
      <c r="HOX470" s="43"/>
      <c r="HOY470" s="43"/>
      <c r="HOZ470" s="43"/>
      <c r="HPA470" s="43"/>
      <c r="HPB470" s="43"/>
      <c r="HPC470" s="43"/>
      <c r="HPD470" s="43"/>
      <c r="HPE470" s="43"/>
      <c r="HPF470" s="43"/>
      <c r="HPG470" s="43"/>
      <c r="HPH470" s="43"/>
      <c r="HPI470" s="43"/>
      <c r="HPJ470" s="43"/>
      <c r="HPK470" s="43"/>
      <c r="HPL470" s="43"/>
      <c r="HPM470" s="43"/>
      <c r="HPN470" s="43"/>
      <c r="HPO470" s="43"/>
      <c r="HPP470" s="43"/>
      <c r="HPQ470" s="43"/>
      <c r="HPR470" s="43"/>
      <c r="HPS470" s="43"/>
      <c r="HPT470" s="43"/>
      <c r="HPU470" s="43"/>
      <c r="HPV470" s="43"/>
      <c r="HPW470" s="43"/>
      <c r="HPX470" s="43"/>
      <c r="HPY470" s="43"/>
      <c r="HPZ470" s="43"/>
      <c r="HQA470" s="43"/>
      <c r="HQB470" s="43"/>
      <c r="HQC470" s="43"/>
      <c r="HQD470" s="43"/>
      <c r="HQE470" s="43"/>
      <c r="HQF470" s="43"/>
      <c r="HQG470" s="43"/>
      <c r="HQH470" s="43"/>
      <c r="HQI470" s="43"/>
      <c r="HQJ470" s="43"/>
      <c r="HQK470" s="43"/>
      <c r="HQL470" s="43"/>
      <c r="HQM470" s="43"/>
      <c r="HQN470" s="43"/>
      <c r="HQO470" s="43"/>
      <c r="HQP470" s="43"/>
      <c r="HQQ470" s="43"/>
      <c r="HQR470" s="43"/>
      <c r="HQS470" s="43"/>
      <c r="HQT470" s="43"/>
      <c r="HQU470" s="43"/>
      <c r="HQV470" s="43"/>
      <c r="HQW470" s="43"/>
      <c r="HQX470" s="43"/>
      <c r="HQY470" s="43"/>
      <c r="HQZ470" s="43"/>
      <c r="HRA470" s="43"/>
      <c r="HRB470" s="43"/>
      <c r="HRC470" s="43"/>
      <c r="HRD470" s="43"/>
      <c r="HRE470" s="43"/>
      <c r="HRF470" s="43"/>
      <c r="HRG470" s="43"/>
      <c r="HRH470" s="43"/>
      <c r="HRI470" s="43"/>
      <c r="HRJ470" s="43"/>
      <c r="HRK470" s="43"/>
      <c r="HRL470" s="43"/>
      <c r="HRM470" s="43"/>
      <c r="HRN470" s="43"/>
      <c r="HRO470" s="43"/>
      <c r="HRP470" s="43"/>
      <c r="HRQ470" s="43"/>
      <c r="HRR470" s="43"/>
      <c r="HRS470" s="43"/>
      <c r="HRT470" s="43"/>
      <c r="HRU470" s="43"/>
      <c r="HRV470" s="43"/>
      <c r="HRW470" s="43"/>
      <c r="HRX470" s="43"/>
      <c r="HRY470" s="43"/>
      <c r="HRZ470" s="43"/>
      <c r="HSA470" s="43"/>
      <c r="HSB470" s="43"/>
      <c r="HSC470" s="43"/>
      <c r="HSD470" s="43"/>
      <c r="HSE470" s="43"/>
      <c r="HSF470" s="43"/>
      <c r="HSG470" s="43"/>
      <c r="HSH470" s="43"/>
      <c r="HSI470" s="43"/>
      <c r="HSJ470" s="43"/>
      <c r="HSK470" s="43"/>
      <c r="HSL470" s="43"/>
      <c r="HSM470" s="43"/>
      <c r="HSN470" s="43"/>
      <c r="HSO470" s="43"/>
      <c r="HSP470" s="43"/>
      <c r="HSQ470" s="43"/>
      <c r="HSR470" s="43"/>
      <c r="HSS470" s="43"/>
      <c r="HST470" s="43"/>
      <c r="HSU470" s="43"/>
      <c r="HSV470" s="43"/>
      <c r="HSW470" s="43"/>
      <c r="HSX470" s="43"/>
      <c r="HSY470" s="43"/>
      <c r="HSZ470" s="43"/>
      <c r="HTA470" s="43"/>
      <c r="HTB470" s="43"/>
      <c r="HTC470" s="43"/>
      <c r="HTD470" s="43"/>
      <c r="HTE470" s="43"/>
      <c r="HTF470" s="43"/>
      <c r="HTG470" s="43"/>
      <c r="HTH470" s="43"/>
      <c r="HTI470" s="43"/>
      <c r="HTJ470" s="43"/>
      <c r="HTK470" s="43"/>
      <c r="HTL470" s="43"/>
      <c r="HTM470" s="43"/>
      <c r="HTN470" s="43"/>
      <c r="HTO470" s="43"/>
      <c r="HTP470" s="43"/>
      <c r="HTQ470" s="43"/>
      <c r="HTR470" s="43"/>
      <c r="HTS470" s="43"/>
      <c r="HTT470" s="43"/>
      <c r="HTU470" s="43"/>
      <c r="HTV470" s="43"/>
      <c r="HTW470" s="43"/>
      <c r="HTX470" s="43"/>
      <c r="HTY470" s="43"/>
      <c r="HTZ470" s="43"/>
      <c r="HUA470" s="43"/>
      <c r="HUB470" s="43"/>
      <c r="HUC470" s="43"/>
      <c r="HUD470" s="43"/>
      <c r="HUE470" s="43"/>
      <c r="HUF470" s="43"/>
      <c r="HUG470" s="43"/>
      <c r="HUH470" s="43"/>
      <c r="HUI470" s="43"/>
      <c r="HUJ470" s="43"/>
      <c r="HUK470" s="43"/>
      <c r="HUL470" s="43"/>
      <c r="HUM470" s="43"/>
      <c r="HUN470" s="43"/>
      <c r="HUO470" s="43"/>
      <c r="HUP470" s="43"/>
      <c r="HUQ470" s="43"/>
      <c r="HUR470" s="43"/>
      <c r="HUS470" s="43"/>
      <c r="HUT470" s="43"/>
      <c r="HUU470" s="43"/>
      <c r="HUV470" s="43"/>
      <c r="HUW470" s="43"/>
      <c r="HUX470" s="43"/>
      <c r="HUY470" s="43"/>
      <c r="HUZ470" s="43"/>
      <c r="HVA470" s="43"/>
      <c r="HVB470" s="43"/>
      <c r="HVC470" s="43"/>
      <c r="HVD470" s="43"/>
      <c r="HVE470" s="43"/>
      <c r="HVF470" s="43"/>
      <c r="HVG470" s="43"/>
      <c r="HVH470" s="43"/>
      <c r="HVI470" s="43"/>
      <c r="HVJ470" s="43"/>
      <c r="HVK470" s="43"/>
      <c r="HVL470" s="43"/>
      <c r="HVM470" s="43"/>
      <c r="HVN470" s="43"/>
      <c r="HVO470" s="43"/>
      <c r="HVP470" s="43"/>
      <c r="HVQ470" s="43"/>
      <c r="HVR470" s="43"/>
      <c r="HVS470" s="43"/>
      <c r="HVT470" s="43"/>
      <c r="HVU470" s="43"/>
      <c r="HVV470" s="43"/>
      <c r="HVW470" s="43"/>
      <c r="HVX470" s="43"/>
      <c r="HVY470" s="43"/>
      <c r="HVZ470" s="43"/>
      <c r="HWA470" s="43"/>
      <c r="HWB470" s="43"/>
      <c r="HWC470" s="43"/>
      <c r="HWD470" s="43"/>
      <c r="HWE470" s="43"/>
      <c r="HWF470" s="43"/>
      <c r="HWG470" s="43"/>
      <c r="HWH470" s="43"/>
      <c r="HWI470" s="43"/>
      <c r="HWJ470" s="43"/>
      <c r="HWK470" s="43"/>
      <c r="HWL470" s="43"/>
      <c r="HWM470" s="43"/>
      <c r="HWN470" s="43"/>
      <c r="HWO470" s="43"/>
      <c r="HWP470" s="43"/>
      <c r="HWQ470" s="43"/>
      <c r="HWR470" s="43"/>
      <c r="HWS470" s="43"/>
      <c r="HWT470" s="43"/>
      <c r="HWU470" s="43"/>
      <c r="HWV470" s="43"/>
      <c r="HWW470" s="43"/>
      <c r="HWX470" s="43"/>
      <c r="HWY470" s="43"/>
      <c r="HWZ470" s="43"/>
      <c r="HXA470" s="43"/>
      <c r="HXB470" s="43"/>
      <c r="HXC470" s="43"/>
      <c r="HXD470" s="43"/>
      <c r="HXE470" s="43"/>
      <c r="HXF470" s="43"/>
      <c r="HXG470" s="43"/>
      <c r="HXH470" s="43"/>
      <c r="HXI470" s="43"/>
      <c r="HXJ470" s="43"/>
      <c r="HXK470" s="43"/>
      <c r="HXL470" s="43"/>
      <c r="HXM470" s="43"/>
      <c r="HXN470" s="43"/>
      <c r="HXO470" s="43"/>
      <c r="HXP470" s="43"/>
      <c r="HXQ470" s="43"/>
      <c r="HXR470" s="43"/>
      <c r="HXS470" s="43"/>
      <c r="HXT470" s="43"/>
      <c r="HXU470" s="43"/>
      <c r="HXV470" s="43"/>
      <c r="HXW470" s="43"/>
      <c r="HXX470" s="43"/>
      <c r="HXY470" s="43"/>
      <c r="HXZ470" s="43"/>
      <c r="HYA470" s="43"/>
      <c r="HYB470" s="43"/>
      <c r="HYC470" s="43"/>
      <c r="HYD470" s="43"/>
      <c r="HYE470" s="43"/>
      <c r="HYF470" s="43"/>
      <c r="HYG470" s="43"/>
      <c r="HYH470" s="43"/>
      <c r="HYI470" s="43"/>
      <c r="HYJ470" s="43"/>
      <c r="HYK470" s="43"/>
      <c r="HYL470" s="43"/>
      <c r="HYM470" s="43"/>
      <c r="HYN470" s="43"/>
      <c r="HYO470" s="43"/>
      <c r="HYP470" s="43"/>
      <c r="HYQ470" s="43"/>
      <c r="HYR470" s="43"/>
      <c r="HYS470" s="43"/>
      <c r="HYT470" s="43"/>
      <c r="HYU470" s="43"/>
      <c r="HYV470" s="43"/>
      <c r="HYW470" s="43"/>
      <c r="HYX470" s="43"/>
      <c r="HYY470" s="43"/>
      <c r="HYZ470" s="43"/>
      <c r="HZA470" s="43"/>
      <c r="HZB470" s="43"/>
      <c r="HZC470" s="43"/>
      <c r="HZD470" s="43"/>
      <c r="HZE470" s="43"/>
      <c r="HZF470" s="43"/>
      <c r="HZG470" s="43"/>
      <c r="HZH470" s="43"/>
      <c r="HZI470" s="43"/>
      <c r="HZJ470" s="43"/>
      <c r="HZK470" s="43"/>
      <c r="HZL470" s="43"/>
      <c r="HZM470" s="43"/>
      <c r="HZN470" s="43"/>
      <c r="HZO470" s="43"/>
      <c r="HZP470" s="43"/>
      <c r="HZQ470" s="43"/>
      <c r="HZR470" s="43"/>
      <c r="HZS470" s="43"/>
      <c r="HZT470" s="43"/>
      <c r="HZU470" s="43"/>
      <c r="HZV470" s="43"/>
      <c r="HZW470" s="43"/>
      <c r="HZX470" s="43"/>
      <c r="HZY470" s="43"/>
      <c r="HZZ470" s="43"/>
      <c r="IAA470" s="43"/>
      <c r="IAB470" s="43"/>
      <c r="IAC470" s="43"/>
      <c r="IAD470" s="43"/>
      <c r="IAE470" s="43"/>
      <c r="IAF470" s="43"/>
      <c r="IAG470" s="43"/>
      <c r="IAH470" s="43"/>
      <c r="IAI470" s="43"/>
      <c r="IAJ470" s="43"/>
      <c r="IAK470" s="43"/>
      <c r="IAL470" s="43"/>
      <c r="IAM470" s="43"/>
      <c r="IAN470" s="43"/>
      <c r="IAO470" s="43"/>
      <c r="IAP470" s="43"/>
      <c r="IAQ470" s="43"/>
      <c r="IAR470" s="43"/>
      <c r="IAS470" s="43"/>
      <c r="IAT470" s="43"/>
      <c r="IAU470" s="43"/>
      <c r="IAV470" s="43"/>
      <c r="IAW470" s="43"/>
      <c r="IAX470" s="43"/>
      <c r="IAY470" s="43"/>
      <c r="IAZ470" s="43"/>
      <c r="IBA470" s="43"/>
      <c r="IBB470" s="43"/>
      <c r="IBC470" s="43"/>
      <c r="IBD470" s="43"/>
      <c r="IBE470" s="43"/>
      <c r="IBF470" s="43"/>
      <c r="IBG470" s="43"/>
      <c r="IBH470" s="43"/>
      <c r="IBI470" s="43"/>
      <c r="IBJ470" s="43"/>
      <c r="IBK470" s="43"/>
      <c r="IBL470" s="43"/>
      <c r="IBM470" s="43"/>
      <c r="IBN470" s="43"/>
      <c r="IBO470" s="43"/>
      <c r="IBP470" s="43"/>
      <c r="IBQ470" s="43"/>
      <c r="IBR470" s="43"/>
      <c r="IBS470" s="43"/>
      <c r="IBT470" s="43"/>
      <c r="IBU470" s="43"/>
      <c r="IBV470" s="43"/>
      <c r="IBW470" s="43"/>
      <c r="IBX470" s="43"/>
      <c r="IBY470" s="43"/>
      <c r="IBZ470" s="43"/>
      <c r="ICA470" s="43"/>
      <c r="ICB470" s="43"/>
      <c r="ICC470" s="43"/>
      <c r="ICD470" s="43"/>
      <c r="ICE470" s="43"/>
      <c r="ICF470" s="43"/>
      <c r="ICG470" s="43"/>
      <c r="ICH470" s="43"/>
      <c r="ICI470" s="43"/>
      <c r="ICJ470" s="43"/>
      <c r="ICK470" s="43"/>
      <c r="ICL470" s="43"/>
      <c r="ICM470" s="43"/>
      <c r="ICN470" s="43"/>
      <c r="ICO470" s="43"/>
      <c r="ICP470" s="43"/>
      <c r="ICQ470" s="43"/>
      <c r="ICR470" s="43"/>
      <c r="ICS470" s="43"/>
      <c r="ICT470" s="43"/>
      <c r="ICU470" s="43"/>
      <c r="ICV470" s="43"/>
      <c r="ICW470" s="43"/>
      <c r="ICX470" s="43"/>
      <c r="ICY470" s="43"/>
      <c r="ICZ470" s="43"/>
      <c r="IDA470" s="43"/>
      <c r="IDB470" s="43"/>
      <c r="IDC470" s="43"/>
      <c r="IDD470" s="43"/>
      <c r="IDE470" s="43"/>
      <c r="IDF470" s="43"/>
      <c r="IDG470" s="43"/>
      <c r="IDH470" s="43"/>
      <c r="IDI470" s="43"/>
      <c r="IDJ470" s="43"/>
      <c r="IDK470" s="43"/>
      <c r="IDL470" s="43"/>
      <c r="IDM470" s="43"/>
      <c r="IDN470" s="43"/>
      <c r="IDO470" s="43"/>
      <c r="IDP470" s="43"/>
      <c r="IDQ470" s="43"/>
      <c r="IDR470" s="43"/>
      <c r="IDS470" s="43"/>
      <c r="IDT470" s="43"/>
      <c r="IDU470" s="43"/>
      <c r="IDV470" s="43"/>
      <c r="IDW470" s="43"/>
      <c r="IDX470" s="43"/>
      <c r="IDY470" s="43"/>
      <c r="IDZ470" s="43"/>
      <c r="IEA470" s="43"/>
      <c r="IEB470" s="43"/>
      <c r="IEC470" s="43"/>
      <c r="IED470" s="43"/>
      <c r="IEE470" s="43"/>
      <c r="IEF470" s="43"/>
      <c r="IEG470" s="43"/>
      <c r="IEH470" s="43"/>
      <c r="IEI470" s="43"/>
      <c r="IEJ470" s="43"/>
      <c r="IEK470" s="43"/>
      <c r="IEL470" s="43"/>
      <c r="IEM470" s="43"/>
      <c r="IEN470" s="43"/>
      <c r="IEO470" s="43"/>
      <c r="IEP470" s="43"/>
      <c r="IEQ470" s="43"/>
      <c r="IER470" s="43"/>
      <c r="IES470" s="43"/>
      <c r="IET470" s="43"/>
      <c r="IEU470" s="43"/>
      <c r="IEV470" s="43"/>
      <c r="IEW470" s="43"/>
      <c r="IEX470" s="43"/>
      <c r="IEY470" s="43"/>
      <c r="IEZ470" s="43"/>
      <c r="IFA470" s="43"/>
      <c r="IFB470" s="43"/>
      <c r="IFC470" s="43"/>
      <c r="IFD470" s="43"/>
      <c r="IFE470" s="43"/>
      <c r="IFF470" s="43"/>
      <c r="IFG470" s="43"/>
      <c r="IFH470" s="43"/>
      <c r="IFI470" s="43"/>
      <c r="IFJ470" s="43"/>
      <c r="IFK470" s="43"/>
      <c r="IFL470" s="43"/>
      <c r="IFM470" s="43"/>
      <c r="IFN470" s="43"/>
      <c r="IFO470" s="43"/>
      <c r="IFP470" s="43"/>
      <c r="IFQ470" s="43"/>
      <c r="IFR470" s="43"/>
      <c r="IFS470" s="43"/>
      <c r="IFT470" s="43"/>
      <c r="IFU470" s="43"/>
      <c r="IFV470" s="43"/>
      <c r="IFW470" s="43"/>
      <c r="IFX470" s="43"/>
      <c r="IFY470" s="43"/>
      <c r="IFZ470" s="43"/>
      <c r="IGA470" s="43"/>
      <c r="IGB470" s="43"/>
      <c r="IGC470" s="43"/>
      <c r="IGD470" s="43"/>
      <c r="IGE470" s="43"/>
      <c r="IGF470" s="43"/>
      <c r="IGG470" s="43"/>
      <c r="IGH470" s="43"/>
      <c r="IGI470" s="43"/>
      <c r="IGJ470" s="43"/>
      <c r="IGK470" s="43"/>
      <c r="IGL470" s="43"/>
      <c r="IGM470" s="43"/>
      <c r="IGN470" s="43"/>
      <c r="IGO470" s="43"/>
      <c r="IGP470" s="43"/>
      <c r="IGQ470" s="43"/>
      <c r="IGR470" s="43"/>
      <c r="IGS470" s="43"/>
      <c r="IGT470" s="43"/>
      <c r="IGU470" s="43"/>
      <c r="IGV470" s="43"/>
      <c r="IGW470" s="43"/>
      <c r="IGX470" s="43"/>
      <c r="IGY470" s="43"/>
      <c r="IGZ470" s="43"/>
      <c r="IHA470" s="43"/>
      <c r="IHB470" s="43"/>
      <c r="IHC470" s="43"/>
      <c r="IHD470" s="43"/>
      <c r="IHE470" s="43"/>
      <c r="IHF470" s="43"/>
      <c r="IHG470" s="43"/>
      <c r="IHH470" s="43"/>
      <c r="IHI470" s="43"/>
      <c r="IHJ470" s="43"/>
      <c r="IHK470" s="43"/>
      <c r="IHL470" s="43"/>
      <c r="IHM470" s="43"/>
      <c r="IHN470" s="43"/>
      <c r="IHO470" s="43"/>
      <c r="IHP470" s="43"/>
      <c r="IHQ470" s="43"/>
      <c r="IHR470" s="43"/>
      <c r="IHS470" s="43"/>
      <c r="IHT470" s="43"/>
      <c r="IHU470" s="43"/>
      <c r="IHV470" s="43"/>
      <c r="IHW470" s="43"/>
      <c r="IHX470" s="43"/>
      <c r="IHY470" s="43"/>
      <c r="IHZ470" s="43"/>
      <c r="IIA470" s="43"/>
      <c r="IIB470" s="43"/>
      <c r="IIC470" s="43"/>
      <c r="IID470" s="43"/>
      <c r="IIE470" s="43"/>
      <c r="IIF470" s="43"/>
      <c r="IIG470" s="43"/>
      <c r="IIH470" s="43"/>
      <c r="III470" s="43"/>
      <c r="IIJ470" s="43"/>
      <c r="IIK470" s="43"/>
      <c r="IIL470" s="43"/>
      <c r="IIM470" s="43"/>
      <c r="IIN470" s="43"/>
      <c r="IIO470" s="43"/>
      <c r="IIP470" s="43"/>
      <c r="IIQ470" s="43"/>
      <c r="IIR470" s="43"/>
      <c r="IIS470" s="43"/>
      <c r="IIT470" s="43"/>
      <c r="IIU470" s="43"/>
      <c r="IIV470" s="43"/>
      <c r="IIW470" s="43"/>
      <c r="IIX470" s="43"/>
      <c r="IIY470" s="43"/>
      <c r="IIZ470" s="43"/>
      <c r="IJA470" s="43"/>
      <c r="IJB470" s="43"/>
      <c r="IJC470" s="43"/>
      <c r="IJD470" s="43"/>
      <c r="IJE470" s="43"/>
      <c r="IJF470" s="43"/>
      <c r="IJG470" s="43"/>
      <c r="IJH470" s="43"/>
      <c r="IJI470" s="43"/>
      <c r="IJJ470" s="43"/>
      <c r="IJK470" s="43"/>
      <c r="IJL470" s="43"/>
      <c r="IJM470" s="43"/>
      <c r="IJN470" s="43"/>
      <c r="IJO470" s="43"/>
      <c r="IJP470" s="43"/>
      <c r="IJQ470" s="43"/>
      <c r="IJR470" s="43"/>
      <c r="IJS470" s="43"/>
      <c r="IJT470" s="43"/>
      <c r="IJU470" s="43"/>
      <c r="IJV470" s="43"/>
      <c r="IJW470" s="43"/>
      <c r="IJX470" s="43"/>
      <c r="IJY470" s="43"/>
      <c r="IJZ470" s="43"/>
      <c r="IKA470" s="43"/>
      <c r="IKB470" s="43"/>
      <c r="IKC470" s="43"/>
      <c r="IKD470" s="43"/>
      <c r="IKE470" s="43"/>
      <c r="IKF470" s="43"/>
      <c r="IKG470" s="43"/>
      <c r="IKH470" s="43"/>
      <c r="IKI470" s="43"/>
      <c r="IKJ470" s="43"/>
      <c r="IKK470" s="43"/>
      <c r="IKL470" s="43"/>
      <c r="IKM470" s="43"/>
      <c r="IKN470" s="43"/>
      <c r="IKO470" s="43"/>
      <c r="IKP470" s="43"/>
      <c r="IKQ470" s="43"/>
      <c r="IKR470" s="43"/>
      <c r="IKS470" s="43"/>
      <c r="IKT470" s="43"/>
      <c r="IKU470" s="43"/>
      <c r="IKV470" s="43"/>
      <c r="IKW470" s="43"/>
      <c r="IKX470" s="43"/>
      <c r="IKY470" s="43"/>
      <c r="IKZ470" s="43"/>
      <c r="ILA470" s="43"/>
      <c r="ILB470" s="43"/>
      <c r="ILC470" s="43"/>
      <c r="ILD470" s="43"/>
      <c r="ILE470" s="43"/>
      <c r="ILF470" s="43"/>
      <c r="ILG470" s="43"/>
      <c r="ILH470" s="43"/>
      <c r="ILI470" s="43"/>
      <c r="ILJ470" s="43"/>
      <c r="ILK470" s="43"/>
      <c r="ILL470" s="43"/>
      <c r="ILM470" s="43"/>
      <c r="ILN470" s="43"/>
      <c r="ILO470" s="43"/>
      <c r="ILP470" s="43"/>
      <c r="ILQ470" s="43"/>
      <c r="ILR470" s="43"/>
      <c r="ILS470" s="43"/>
      <c r="ILT470" s="43"/>
      <c r="ILU470" s="43"/>
      <c r="ILV470" s="43"/>
      <c r="ILW470" s="43"/>
      <c r="ILX470" s="43"/>
      <c r="ILY470" s="43"/>
      <c r="ILZ470" s="43"/>
      <c r="IMA470" s="43"/>
      <c r="IMB470" s="43"/>
      <c r="IMC470" s="43"/>
      <c r="IMD470" s="43"/>
      <c r="IME470" s="43"/>
      <c r="IMF470" s="43"/>
      <c r="IMG470" s="43"/>
      <c r="IMH470" s="43"/>
      <c r="IMI470" s="43"/>
      <c r="IMJ470" s="43"/>
      <c r="IMK470" s="43"/>
      <c r="IML470" s="43"/>
      <c r="IMM470" s="43"/>
      <c r="IMN470" s="43"/>
      <c r="IMO470" s="43"/>
      <c r="IMP470" s="43"/>
      <c r="IMQ470" s="43"/>
      <c r="IMR470" s="43"/>
      <c r="IMS470" s="43"/>
      <c r="IMT470" s="43"/>
      <c r="IMU470" s="43"/>
      <c r="IMV470" s="43"/>
      <c r="IMW470" s="43"/>
      <c r="IMX470" s="43"/>
      <c r="IMY470" s="43"/>
      <c r="IMZ470" s="43"/>
      <c r="INA470" s="43"/>
      <c r="INB470" s="43"/>
      <c r="INC470" s="43"/>
      <c r="IND470" s="43"/>
      <c r="INE470" s="43"/>
      <c r="INF470" s="43"/>
      <c r="ING470" s="43"/>
      <c r="INH470" s="43"/>
      <c r="INI470" s="43"/>
      <c r="INJ470" s="43"/>
      <c r="INK470" s="43"/>
      <c r="INL470" s="43"/>
      <c r="INM470" s="43"/>
      <c r="INN470" s="43"/>
      <c r="INO470" s="43"/>
      <c r="INP470" s="43"/>
      <c r="INQ470" s="43"/>
      <c r="INR470" s="43"/>
      <c r="INS470" s="43"/>
      <c r="INT470" s="43"/>
      <c r="INU470" s="43"/>
      <c r="INV470" s="43"/>
      <c r="INW470" s="43"/>
      <c r="INX470" s="43"/>
      <c r="INY470" s="43"/>
      <c r="INZ470" s="43"/>
      <c r="IOA470" s="43"/>
      <c r="IOB470" s="43"/>
      <c r="IOC470" s="43"/>
      <c r="IOD470" s="43"/>
      <c r="IOE470" s="43"/>
      <c r="IOF470" s="43"/>
      <c r="IOG470" s="43"/>
      <c r="IOH470" s="43"/>
      <c r="IOI470" s="43"/>
      <c r="IOJ470" s="43"/>
      <c r="IOK470" s="43"/>
      <c r="IOL470" s="43"/>
      <c r="IOM470" s="43"/>
      <c r="ION470" s="43"/>
      <c r="IOO470" s="43"/>
      <c r="IOP470" s="43"/>
      <c r="IOQ470" s="43"/>
      <c r="IOR470" s="43"/>
      <c r="IOS470" s="43"/>
      <c r="IOT470" s="43"/>
      <c r="IOU470" s="43"/>
      <c r="IOV470" s="43"/>
      <c r="IOW470" s="43"/>
      <c r="IOX470" s="43"/>
      <c r="IOY470" s="43"/>
      <c r="IOZ470" s="43"/>
      <c r="IPA470" s="43"/>
      <c r="IPB470" s="43"/>
      <c r="IPC470" s="43"/>
      <c r="IPD470" s="43"/>
      <c r="IPE470" s="43"/>
      <c r="IPF470" s="43"/>
      <c r="IPG470" s="43"/>
      <c r="IPH470" s="43"/>
      <c r="IPI470" s="43"/>
      <c r="IPJ470" s="43"/>
      <c r="IPK470" s="43"/>
      <c r="IPL470" s="43"/>
      <c r="IPM470" s="43"/>
      <c r="IPN470" s="43"/>
      <c r="IPO470" s="43"/>
      <c r="IPP470" s="43"/>
      <c r="IPQ470" s="43"/>
      <c r="IPR470" s="43"/>
      <c r="IPS470" s="43"/>
      <c r="IPT470" s="43"/>
      <c r="IPU470" s="43"/>
      <c r="IPV470" s="43"/>
      <c r="IPW470" s="43"/>
      <c r="IPX470" s="43"/>
      <c r="IPY470" s="43"/>
      <c r="IPZ470" s="43"/>
      <c r="IQA470" s="43"/>
      <c r="IQB470" s="43"/>
      <c r="IQC470" s="43"/>
      <c r="IQD470" s="43"/>
      <c r="IQE470" s="43"/>
      <c r="IQF470" s="43"/>
      <c r="IQG470" s="43"/>
      <c r="IQH470" s="43"/>
      <c r="IQI470" s="43"/>
      <c r="IQJ470" s="43"/>
      <c r="IQK470" s="43"/>
      <c r="IQL470" s="43"/>
      <c r="IQM470" s="43"/>
      <c r="IQN470" s="43"/>
      <c r="IQO470" s="43"/>
      <c r="IQP470" s="43"/>
      <c r="IQQ470" s="43"/>
      <c r="IQR470" s="43"/>
      <c r="IQS470" s="43"/>
      <c r="IQT470" s="43"/>
      <c r="IQU470" s="43"/>
      <c r="IQV470" s="43"/>
      <c r="IQW470" s="43"/>
      <c r="IQX470" s="43"/>
      <c r="IQY470" s="43"/>
      <c r="IQZ470" s="43"/>
      <c r="IRA470" s="43"/>
      <c r="IRB470" s="43"/>
      <c r="IRC470" s="43"/>
      <c r="IRD470" s="43"/>
      <c r="IRE470" s="43"/>
      <c r="IRF470" s="43"/>
      <c r="IRG470" s="43"/>
      <c r="IRH470" s="43"/>
      <c r="IRI470" s="43"/>
      <c r="IRJ470" s="43"/>
      <c r="IRK470" s="43"/>
      <c r="IRL470" s="43"/>
      <c r="IRM470" s="43"/>
      <c r="IRN470" s="43"/>
      <c r="IRO470" s="43"/>
      <c r="IRP470" s="43"/>
      <c r="IRQ470" s="43"/>
      <c r="IRR470" s="43"/>
      <c r="IRS470" s="43"/>
      <c r="IRT470" s="43"/>
      <c r="IRU470" s="43"/>
      <c r="IRV470" s="43"/>
      <c r="IRW470" s="43"/>
      <c r="IRX470" s="43"/>
      <c r="IRY470" s="43"/>
      <c r="IRZ470" s="43"/>
      <c r="ISA470" s="43"/>
      <c r="ISB470" s="43"/>
      <c r="ISC470" s="43"/>
      <c r="ISD470" s="43"/>
      <c r="ISE470" s="43"/>
      <c r="ISF470" s="43"/>
      <c r="ISG470" s="43"/>
      <c r="ISH470" s="43"/>
      <c r="ISI470" s="43"/>
      <c r="ISJ470" s="43"/>
      <c r="ISK470" s="43"/>
      <c r="ISL470" s="43"/>
      <c r="ISM470" s="43"/>
      <c r="ISN470" s="43"/>
      <c r="ISO470" s="43"/>
      <c r="ISP470" s="43"/>
      <c r="ISQ470" s="43"/>
      <c r="ISR470" s="43"/>
      <c r="ISS470" s="43"/>
      <c r="IST470" s="43"/>
      <c r="ISU470" s="43"/>
      <c r="ISV470" s="43"/>
      <c r="ISW470" s="43"/>
      <c r="ISX470" s="43"/>
      <c r="ISY470" s="43"/>
      <c r="ISZ470" s="43"/>
      <c r="ITA470" s="43"/>
      <c r="ITB470" s="43"/>
      <c r="ITC470" s="43"/>
      <c r="ITD470" s="43"/>
      <c r="ITE470" s="43"/>
      <c r="ITF470" s="43"/>
      <c r="ITG470" s="43"/>
      <c r="ITH470" s="43"/>
      <c r="ITI470" s="43"/>
      <c r="ITJ470" s="43"/>
      <c r="ITK470" s="43"/>
      <c r="ITL470" s="43"/>
      <c r="ITM470" s="43"/>
      <c r="ITN470" s="43"/>
      <c r="ITO470" s="43"/>
      <c r="ITP470" s="43"/>
      <c r="ITQ470" s="43"/>
      <c r="ITR470" s="43"/>
      <c r="ITS470" s="43"/>
      <c r="ITT470" s="43"/>
      <c r="ITU470" s="43"/>
      <c r="ITV470" s="43"/>
      <c r="ITW470" s="43"/>
      <c r="ITX470" s="43"/>
      <c r="ITY470" s="43"/>
      <c r="ITZ470" s="43"/>
      <c r="IUA470" s="43"/>
      <c r="IUB470" s="43"/>
      <c r="IUC470" s="43"/>
      <c r="IUD470" s="43"/>
      <c r="IUE470" s="43"/>
      <c r="IUF470" s="43"/>
      <c r="IUG470" s="43"/>
      <c r="IUH470" s="43"/>
      <c r="IUI470" s="43"/>
      <c r="IUJ470" s="43"/>
      <c r="IUK470" s="43"/>
      <c r="IUL470" s="43"/>
      <c r="IUM470" s="43"/>
      <c r="IUN470" s="43"/>
      <c r="IUO470" s="43"/>
      <c r="IUP470" s="43"/>
      <c r="IUQ470" s="43"/>
      <c r="IUR470" s="43"/>
      <c r="IUS470" s="43"/>
      <c r="IUT470" s="43"/>
      <c r="IUU470" s="43"/>
      <c r="IUV470" s="43"/>
      <c r="IUW470" s="43"/>
      <c r="IUX470" s="43"/>
      <c r="IUY470" s="43"/>
      <c r="IUZ470" s="43"/>
      <c r="IVA470" s="43"/>
      <c r="IVB470" s="43"/>
      <c r="IVC470" s="43"/>
      <c r="IVD470" s="43"/>
      <c r="IVE470" s="43"/>
      <c r="IVF470" s="43"/>
      <c r="IVG470" s="43"/>
      <c r="IVH470" s="43"/>
      <c r="IVI470" s="43"/>
      <c r="IVJ470" s="43"/>
      <c r="IVK470" s="43"/>
      <c r="IVL470" s="43"/>
      <c r="IVM470" s="43"/>
      <c r="IVN470" s="43"/>
      <c r="IVO470" s="43"/>
      <c r="IVP470" s="43"/>
      <c r="IVQ470" s="43"/>
      <c r="IVR470" s="43"/>
      <c r="IVS470" s="43"/>
      <c r="IVT470" s="43"/>
      <c r="IVU470" s="43"/>
      <c r="IVV470" s="43"/>
      <c r="IVW470" s="43"/>
      <c r="IVX470" s="43"/>
      <c r="IVY470" s="43"/>
      <c r="IVZ470" s="43"/>
      <c r="IWA470" s="43"/>
      <c r="IWB470" s="43"/>
      <c r="IWC470" s="43"/>
      <c r="IWD470" s="43"/>
      <c r="IWE470" s="43"/>
      <c r="IWF470" s="43"/>
      <c r="IWG470" s="43"/>
      <c r="IWH470" s="43"/>
      <c r="IWI470" s="43"/>
      <c r="IWJ470" s="43"/>
      <c r="IWK470" s="43"/>
      <c r="IWL470" s="43"/>
      <c r="IWM470" s="43"/>
      <c r="IWN470" s="43"/>
      <c r="IWO470" s="43"/>
      <c r="IWP470" s="43"/>
      <c r="IWQ470" s="43"/>
      <c r="IWR470" s="43"/>
      <c r="IWS470" s="43"/>
      <c r="IWT470" s="43"/>
      <c r="IWU470" s="43"/>
      <c r="IWV470" s="43"/>
      <c r="IWW470" s="43"/>
      <c r="IWX470" s="43"/>
      <c r="IWY470" s="43"/>
      <c r="IWZ470" s="43"/>
      <c r="IXA470" s="43"/>
      <c r="IXB470" s="43"/>
      <c r="IXC470" s="43"/>
      <c r="IXD470" s="43"/>
      <c r="IXE470" s="43"/>
      <c r="IXF470" s="43"/>
      <c r="IXG470" s="43"/>
      <c r="IXH470" s="43"/>
      <c r="IXI470" s="43"/>
      <c r="IXJ470" s="43"/>
      <c r="IXK470" s="43"/>
      <c r="IXL470" s="43"/>
      <c r="IXM470" s="43"/>
      <c r="IXN470" s="43"/>
      <c r="IXO470" s="43"/>
      <c r="IXP470" s="43"/>
      <c r="IXQ470" s="43"/>
      <c r="IXR470" s="43"/>
      <c r="IXS470" s="43"/>
      <c r="IXT470" s="43"/>
      <c r="IXU470" s="43"/>
      <c r="IXV470" s="43"/>
      <c r="IXW470" s="43"/>
      <c r="IXX470" s="43"/>
      <c r="IXY470" s="43"/>
      <c r="IXZ470" s="43"/>
      <c r="IYA470" s="43"/>
      <c r="IYB470" s="43"/>
      <c r="IYC470" s="43"/>
      <c r="IYD470" s="43"/>
      <c r="IYE470" s="43"/>
      <c r="IYF470" s="43"/>
      <c r="IYG470" s="43"/>
      <c r="IYH470" s="43"/>
      <c r="IYI470" s="43"/>
      <c r="IYJ470" s="43"/>
      <c r="IYK470" s="43"/>
      <c r="IYL470" s="43"/>
      <c r="IYM470" s="43"/>
      <c r="IYN470" s="43"/>
      <c r="IYO470" s="43"/>
      <c r="IYP470" s="43"/>
      <c r="IYQ470" s="43"/>
      <c r="IYR470" s="43"/>
      <c r="IYS470" s="43"/>
      <c r="IYT470" s="43"/>
      <c r="IYU470" s="43"/>
      <c r="IYV470" s="43"/>
      <c r="IYW470" s="43"/>
      <c r="IYX470" s="43"/>
      <c r="IYY470" s="43"/>
      <c r="IYZ470" s="43"/>
      <c r="IZA470" s="43"/>
      <c r="IZB470" s="43"/>
      <c r="IZC470" s="43"/>
      <c r="IZD470" s="43"/>
      <c r="IZE470" s="43"/>
      <c r="IZF470" s="43"/>
      <c r="IZG470" s="43"/>
      <c r="IZH470" s="43"/>
      <c r="IZI470" s="43"/>
      <c r="IZJ470" s="43"/>
      <c r="IZK470" s="43"/>
      <c r="IZL470" s="43"/>
      <c r="IZM470" s="43"/>
      <c r="IZN470" s="43"/>
      <c r="IZO470" s="43"/>
      <c r="IZP470" s="43"/>
      <c r="IZQ470" s="43"/>
      <c r="IZR470" s="43"/>
      <c r="IZS470" s="43"/>
      <c r="IZT470" s="43"/>
      <c r="IZU470" s="43"/>
      <c r="IZV470" s="43"/>
      <c r="IZW470" s="43"/>
      <c r="IZX470" s="43"/>
      <c r="IZY470" s="43"/>
      <c r="IZZ470" s="43"/>
      <c r="JAA470" s="43"/>
      <c r="JAB470" s="43"/>
      <c r="JAC470" s="43"/>
      <c r="JAD470" s="43"/>
      <c r="JAE470" s="43"/>
      <c r="JAF470" s="43"/>
      <c r="JAG470" s="43"/>
      <c r="JAH470" s="43"/>
      <c r="JAI470" s="43"/>
      <c r="JAJ470" s="43"/>
      <c r="JAK470" s="43"/>
      <c r="JAL470" s="43"/>
      <c r="JAM470" s="43"/>
      <c r="JAN470" s="43"/>
      <c r="JAO470" s="43"/>
      <c r="JAP470" s="43"/>
      <c r="JAQ470" s="43"/>
      <c r="JAR470" s="43"/>
      <c r="JAS470" s="43"/>
      <c r="JAT470" s="43"/>
      <c r="JAU470" s="43"/>
      <c r="JAV470" s="43"/>
      <c r="JAW470" s="43"/>
      <c r="JAX470" s="43"/>
      <c r="JAY470" s="43"/>
      <c r="JAZ470" s="43"/>
      <c r="JBA470" s="43"/>
      <c r="JBB470" s="43"/>
      <c r="JBC470" s="43"/>
      <c r="JBD470" s="43"/>
      <c r="JBE470" s="43"/>
      <c r="JBF470" s="43"/>
      <c r="JBG470" s="43"/>
      <c r="JBH470" s="43"/>
      <c r="JBI470" s="43"/>
      <c r="JBJ470" s="43"/>
      <c r="JBK470" s="43"/>
      <c r="JBL470" s="43"/>
      <c r="JBM470" s="43"/>
      <c r="JBN470" s="43"/>
      <c r="JBO470" s="43"/>
      <c r="JBP470" s="43"/>
      <c r="JBQ470" s="43"/>
      <c r="JBR470" s="43"/>
      <c r="JBS470" s="43"/>
      <c r="JBT470" s="43"/>
      <c r="JBU470" s="43"/>
      <c r="JBV470" s="43"/>
      <c r="JBW470" s="43"/>
      <c r="JBX470" s="43"/>
      <c r="JBY470" s="43"/>
      <c r="JBZ470" s="43"/>
      <c r="JCA470" s="43"/>
      <c r="JCB470" s="43"/>
      <c r="JCC470" s="43"/>
      <c r="JCD470" s="43"/>
      <c r="JCE470" s="43"/>
      <c r="JCF470" s="43"/>
      <c r="JCG470" s="43"/>
      <c r="JCH470" s="43"/>
      <c r="JCI470" s="43"/>
      <c r="JCJ470" s="43"/>
      <c r="JCK470" s="43"/>
      <c r="JCL470" s="43"/>
      <c r="JCM470" s="43"/>
      <c r="JCN470" s="43"/>
      <c r="JCO470" s="43"/>
      <c r="JCP470" s="43"/>
      <c r="JCQ470" s="43"/>
      <c r="JCR470" s="43"/>
      <c r="JCS470" s="43"/>
      <c r="JCT470" s="43"/>
      <c r="JCU470" s="43"/>
      <c r="JCV470" s="43"/>
      <c r="JCW470" s="43"/>
      <c r="JCX470" s="43"/>
      <c r="JCY470" s="43"/>
      <c r="JCZ470" s="43"/>
      <c r="JDA470" s="43"/>
      <c r="JDB470" s="43"/>
      <c r="JDC470" s="43"/>
      <c r="JDD470" s="43"/>
      <c r="JDE470" s="43"/>
      <c r="JDF470" s="43"/>
      <c r="JDG470" s="43"/>
      <c r="JDH470" s="43"/>
      <c r="JDI470" s="43"/>
      <c r="JDJ470" s="43"/>
      <c r="JDK470" s="43"/>
      <c r="JDL470" s="43"/>
      <c r="JDM470" s="43"/>
      <c r="JDN470" s="43"/>
      <c r="JDO470" s="43"/>
      <c r="JDP470" s="43"/>
      <c r="JDQ470" s="43"/>
      <c r="JDR470" s="43"/>
      <c r="JDS470" s="43"/>
      <c r="JDT470" s="43"/>
      <c r="JDU470" s="43"/>
      <c r="JDV470" s="43"/>
      <c r="JDW470" s="43"/>
      <c r="JDX470" s="43"/>
      <c r="JDY470" s="43"/>
      <c r="JDZ470" s="43"/>
      <c r="JEA470" s="43"/>
      <c r="JEB470" s="43"/>
      <c r="JEC470" s="43"/>
      <c r="JED470" s="43"/>
      <c r="JEE470" s="43"/>
      <c r="JEF470" s="43"/>
      <c r="JEG470" s="43"/>
      <c r="JEH470" s="43"/>
      <c r="JEI470" s="43"/>
      <c r="JEJ470" s="43"/>
      <c r="JEK470" s="43"/>
      <c r="JEL470" s="43"/>
      <c r="JEM470" s="43"/>
      <c r="JEN470" s="43"/>
      <c r="JEO470" s="43"/>
      <c r="JEP470" s="43"/>
      <c r="JEQ470" s="43"/>
      <c r="JER470" s="43"/>
      <c r="JES470" s="43"/>
      <c r="JET470" s="43"/>
      <c r="JEU470" s="43"/>
      <c r="JEV470" s="43"/>
      <c r="JEW470" s="43"/>
      <c r="JEX470" s="43"/>
      <c r="JEY470" s="43"/>
      <c r="JEZ470" s="43"/>
      <c r="JFA470" s="43"/>
      <c r="JFB470" s="43"/>
      <c r="JFC470" s="43"/>
      <c r="JFD470" s="43"/>
      <c r="JFE470" s="43"/>
      <c r="JFF470" s="43"/>
      <c r="JFG470" s="43"/>
      <c r="JFH470" s="43"/>
      <c r="JFI470" s="43"/>
      <c r="JFJ470" s="43"/>
      <c r="JFK470" s="43"/>
      <c r="JFL470" s="43"/>
      <c r="JFM470" s="43"/>
      <c r="JFN470" s="43"/>
      <c r="JFO470" s="43"/>
      <c r="JFP470" s="43"/>
      <c r="JFQ470" s="43"/>
      <c r="JFR470" s="43"/>
      <c r="JFS470" s="43"/>
      <c r="JFT470" s="43"/>
      <c r="JFU470" s="43"/>
      <c r="JFV470" s="43"/>
      <c r="JFW470" s="43"/>
      <c r="JFX470" s="43"/>
      <c r="JFY470" s="43"/>
      <c r="JFZ470" s="43"/>
      <c r="JGA470" s="43"/>
      <c r="JGB470" s="43"/>
      <c r="JGC470" s="43"/>
      <c r="JGD470" s="43"/>
      <c r="JGE470" s="43"/>
      <c r="JGF470" s="43"/>
      <c r="JGG470" s="43"/>
      <c r="JGH470" s="43"/>
      <c r="JGI470" s="43"/>
      <c r="JGJ470" s="43"/>
      <c r="JGK470" s="43"/>
      <c r="JGL470" s="43"/>
      <c r="JGM470" s="43"/>
      <c r="JGN470" s="43"/>
      <c r="JGO470" s="43"/>
      <c r="JGP470" s="43"/>
      <c r="JGQ470" s="43"/>
      <c r="JGR470" s="43"/>
      <c r="JGS470" s="43"/>
      <c r="JGT470" s="43"/>
      <c r="JGU470" s="43"/>
      <c r="JGV470" s="43"/>
      <c r="JGW470" s="43"/>
      <c r="JGX470" s="43"/>
      <c r="JGY470" s="43"/>
      <c r="JGZ470" s="43"/>
      <c r="JHA470" s="43"/>
      <c r="JHB470" s="43"/>
      <c r="JHC470" s="43"/>
      <c r="JHD470" s="43"/>
      <c r="JHE470" s="43"/>
      <c r="JHF470" s="43"/>
      <c r="JHG470" s="43"/>
      <c r="JHH470" s="43"/>
      <c r="JHI470" s="43"/>
      <c r="JHJ470" s="43"/>
      <c r="JHK470" s="43"/>
      <c r="JHL470" s="43"/>
      <c r="JHM470" s="43"/>
      <c r="JHN470" s="43"/>
      <c r="JHO470" s="43"/>
      <c r="JHP470" s="43"/>
      <c r="JHQ470" s="43"/>
      <c r="JHR470" s="43"/>
      <c r="JHS470" s="43"/>
      <c r="JHT470" s="43"/>
      <c r="JHU470" s="43"/>
      <c r="JHV470" s="43"/>
      <c r="JHW470" s="43"/>
      <c r="JHX470" s="43"/>
      <c r="JHY470" s="43"/>
      <c r="JHZ470" s="43"/>
      <c r="JIA470" s="43"/>
      <c r="JIB470" s="43"/>
      <c r="JIC470" s="43"/>
      <c r="JID470" s="43"/>
      <c r="JIE470" s="43"/>
      <c r="JIF470" s="43"/>
      <c r="JIG470" s="43"/>
      <c r="JIH470" s="43"/>
      <c r="JII470" s="43"/>
      <c r="JIJ470" s="43"/>
      <c r="JIK470" s="43"/>
      <c r="JIL470" s="43"/>
      <c r="JIM470" s="43"/>
      <c r="JIN470" s="43"/>
      <c r="JIO470" s="43"/>
      <c r="JIP470" s="43"/>
      <c r="JIQ470" s="43"/>
      <c r="JIR470" s="43"/>
      <c r="JIS470" s="43"/>
      <c r="JIT470" s="43"/>
      <c r="JIU470" s="43"/>
      <c r="JIV470" s="43"/>
      <c r="JIW470" s="43"/>
      <c r="JIX470" s="43"/>
      <c r="JIY470" s="43"/>
      <c r="JIZ470" s="43"/>
      <c r="JJA470" s="43"/>
      <c r="JJB470" s="43"/>
      <c r="JJC470" s="43"/>
      <c r="JJD470" s="43"/>
      <c r="JJE470" s="43"/>
      <c r="JJF470" s="43"/>
      <c r="JJG470" s="43"/>
      <c r="JJH470" s="43"/>
      <c r="JJI470" s="43"/>
      <c r="JJJ470" s="43"/>
      <c r="JJK470" s="43"/>
      <c r="JJL470" s="43"/>
      <c r="JJM470" s="43"/>
      <c r="JJN470" s="43"/>
      <c r="JJO470" s="43"/>
      <c r="JJP470" s="43"/>
      <c r="JJQ470" s="43"/>
      <c r="JJR470" s="43"/>
      <c r="JJS470" s="43"/>
      <c r="JJT470" s="43"/>
      <c r="JJU470" s="43"/>
      <c r="JJV470" s="43"/>
      <c r="JJW470" s="43"/>
      <c r="JJX470" s="43"/>
      <c r="JJY470" s="43"/>
      <c r="JJZ470" s="43"/>
      <c r="JKA470" s="43"/>
      <c r="JKB470" s="43"/>
      <c r="JKC470" s="43"/>
      <c r="JKD470" s="43"/>
      <c r="JKE470" s="43"/>
      <c r="JKF470" s="43"/>
      <c r="JKG470" s="43"/>
      <c r="JKH470" s="43"/>
      <c r="JKI470" s="43"/>
      <c r="JKJ470" s="43"/>
      <c r="JKK470" s="43"/>
      <c r="JKL470" s="43"/>
      <c r="JKM470" s="43"/>
      <c r="JKN470" s="43"/>
      <c r="JKO470" s="43"/>
      <c r="JKP470" s="43"/>
      <c r="JKQ470" s="43"/>
      <c r="JKR470" s="43"/>
      <c r="JKS470" s="43"/>
      <c r="JKT470" s="43"/>
      <c r="JKU470" s="43"/>
      <c r="JKV470" s="43"/>
      <c r="JKW470" s="43"/>
      <c r="JKX470" s="43"/>
      <c r="JKY470" s="43"/>
      <c r="JKZ470" s="43"/>
      <c r="JLA470" s="43"/>
      <c r="JLB470" s="43"/>
      <c r="JLC470" s="43"/>
      <c r="JLD470" s="43"/>
      <c r="JLE470" s="43"/>
      <c r="JLF470" s="43"/>
      <c r="JLG470" s="43"/>
      <c r="JLH470" s="43"/>
      <c r="JLI470" s="43"/>
      <c r="JLJ470" s="43"/>
      <c r="JLK470" s="43"/>
      <c r="JLL470" s="43"/>
      <c r="JLM470" s="43"/>
      <c r="JLN470" s="43"/>
      <c r="JLO470" s="43"/>
      <c r="JLP470" s="43"/>
      <c r="JLQ470" s="43"/>
      <c r="JLR470" s="43"/>
      <c r="JLS470" s="43"/>
      <c r="JLT470" s="43"/>
      <c r="JLU470" s="43"/>
      <c r="JLV470" s="43"/>
      <c r="JLW470" s="43"/>
      <c r="JLX470" s="43"/>
      <c r="JLY470" s="43"/>
      <c r="JLZ470" s="43"/>
      <c r="JMA470" s="43"/>
      <c r="JMB470" s="43"/>
      <c r="JMC470" s="43"/>
      <c r="JMD470" s="43"/>
      <c r="JME470" s="43"/>
      <c r="JMF470" s="43"/>
      <c r="JMG470" s="43"/>
      <c r="JMH470" s="43"/>
      <c r="JMI470" s="43"/>
      <c r="JMJ470" s="43"/>
      <c r="JMK470" s="43"/>
      <c r="JML470" s="43"/>
      <c r="JMM470" s="43"/>
      <c r="JMN470" s="43"/>
      <c r="JMO470" s="43"/>
      <c r="JMP470" s="43"/>
      <c r="JMQ470" s="43"/>
      <c r="JMR470" s="43"/>
      <c r="JMS470" s="43"/>
      <c r="JMT470" s="43"/>
      <c r="JMU470" s="43"/>
      <c r="JMV470" s="43"/>
      <c r="JMW470" s="43"/>
      <c r="JMX470" s="43"/>
      <c r="JMY470" s="43"/>
      <c r="JMZ470" s="43"/>
      <c r="JNA470" s="43"/>
      <c r="JNB470" s="43"/>
      <c r="JNC470" s="43"/>
      <c r="JND470" s="43"/>
      <c r="JNE470" s="43"/>
      <c r="JNF470" s="43"/>
      <c r="JNG470" s="43"/>
      <c r="JNH470" s="43"/>
      <c r="JNI470" s="43"/>
      <c r="JNJ470" s="43"/>
      <c r="JNK470" s="43"/>
      <c r="JNL470" s="43"/>
      <c r="JNM470" s="43"/>
      <c r="JNN470" s="43"/>
      <c r="JNO470" s="43"/>
      <c r="JNP470" s="43"/>
      <c r="JNQ470" s="43"/>
      <c r="JNR470" s="43"/>
      <c r="JNS470" s="43"/>
      <c r="JNT470" s="43"/>
      <c r="JNU470" s="43"/>
      <c r="JNV470" s="43"/>
      <c r="JNW470" s="43"/>
      <c r="JNX470" s="43"/>
      <c r="JNY470" s="43"/>
      <c r="JNZ470" s="43"/>
      <c r="JOA470" s="43"/>
      <c r="JOB470" s="43"/>
      <c r="JOC470" s="43"/>
      <c r="JOD470" s="43"/>
      <c r="JOE470" s="43"/>
      <c r="JOF470" s="43"/>
      <c r="JOG470" s="43"/>
      <c r="JOH470" s="43"/>
      <c r="JOI470" s="43"/>
      <c r="JOJ470" s="43"/>
      <c r="JOK470" s="43"/>
      <c r="JOL470" s="43"/>
      <c r="JOM470" s="43"/>
      <c r="JON470" s="43"/>
      <c r="JOO470" s="43"/>
      <c r="JOP470" s="43"/>
      <c r="JOQ470" s="43"/>
      <c r="JOR470" s="43"/>
      <c r="JOS470" s="43"/>
      <c r="JOT470" s="43"/>
      <c r="JOU470" s="43"/>
      <c r="JOV470" s="43"/>
      <c r="JOW470" s="43"/>
      <c r="JOX470" s="43"/>
      <c r="JOY470" s="43"/>
      <c r="JOZ470" s="43"/>
      <c r="JPA470" s="43"/>
      <c r="JPB470" s="43"/>
      <c r="JPC470" s="43"/>
      <c r="JPD470" s="43"/>
      <c r="JPE470" s="43"/>
      <c r="JPF470" s="43"/>
      <c r="JPG470" s="43"/>
      <c r="JPH470" s="43"/>
      <c r="JPI470" s="43"/>
      <c r="JPJ470" s="43"/>
      <c r="JPK470" s="43"/>
      <c r="JPL470" s="43"/>
      <c r="JPM470" s="43"/>
      <c r="JPN470" s="43"/>
      <c r="JPO470" s="43"/>
      <c r="JPP470" s="43"/>
      <c r="JPQ470" s="43"/>
      <c r="JPR470" s="43"/>
      <c r="JPS470" s="43"/>
      <c r="JPT470" s="43"/>
      <c r="JPU470" s="43"/>
      <c r="JPV470" s="43"/>
      <c r="JPW470" s="43"/>
      <c r="JPX470" s="43"/>
      <c r="JPY470" s="43"/>
      <c r="JPZ470" s="43"/>
      <c r="JQA470" s="43"/>
      <c r="JQB470" s="43"/>
      <c r="JQC470" s="43"/>
      <c r="JQD470" s="43"/>
      <c r="JQE470" s="43"/>
      <c r="JQF470" s="43"/>
      <c r="JQG470" s="43"/>
      <c r="JQH470" s="43"/>
      <c r="JQI470" s="43"/>
      <c r="JQJ470" s="43"/>
      <c r="JQK470" s="43"/>
      <c r="JQL470" s="43"/>
      <c r="JQM470" s="43"/>
      <c r="JQN470" s="43"/>
      <c r="JQO470" s="43"/>
      <c r="JQP470" s="43"/>
      <c r="JQQ470" s="43"/>
      <c r="JQR470" s="43"/>
      <c r="JQS470" s="43"/>
      <c r="JQT470" s="43"/>
      <c r="JQU470" s="43"/>
      <c r="JQV470" s="43"/>
      <c r="JQW470" s="43"/>
      <c r="JQX470" s="43"/>
      <c r="JQY470" s="43"/>
      <c r="JQZ470" s="43"/>
      <c r="JRA470" s="43"/>
      <c r="JRB470" s="43"/>
      <c r="JRC470" s="43"/>
      <c r="JRD470" s="43"/>
      <c r="JRE470" s="43"/>
      <c r="JRF470" s="43"/>
      <c r="JRG470" s="43"/>
      <c r="JRH470" s="43"/>
      <c r="JRI470" s="43"/>
      <c r="JRJ470" s="43"/>
      <c r="JRK470" s="43"/>
      <c r="JRL470" s="43"/>
      <c r="JRM470" s="43"/>
      <c r="JRN470" s="43"/>
      <c r="JRO470" s="43"/>
      <c r="JRP470" s="43"/>
      <c r="JRQ470" s="43"/>
      <c r="JRR470" s="43"/>
      <c r="JRS470" s="43"/>
      <c r="JRT470" s="43"/>
      <c r="JRU470" s="43"/>
      <c r="JRV470" s="43"/>
      <c r="JRW470" s="43"/>
      <c r="JRX470" s="43"/>
      <c r="JRY470" s="43"/>
      <c r="JRZ470" s="43"/>
      <c r="JSA470" s="43"/>
      <c r="JSB470" s="43"/>
      <c r="JSC470" s="43"/>
      <c r="JSD470" s="43"/>
      <c r="JSE470" s="43"/>
      <c r="JSF470" s="43"/>
      <c r="JSG470" s="43"/>
      <c r="JSH470" s="43"/>
      <c r="JSI470" s="43"/>
      <c r="JSJ470" s="43"/>
      <c r="JSK470" s="43"/>
      <c r="JSL470" s="43"/>
      <c r="JSM470" s="43"/>
      <c r="JSN470" s="43"/>
      <c r="JSO470" s="43"/>
      <c r="JSP470" s="43"/>
      <c r="JSQ470" s="43"/>
      <c r="JSR470" s="43"/>
      <c r="JSS470" s="43"/>
      <c r="JST470" s="43"/>
      <c r="JSU470" s="43"/>
      <c r="JSV470" s="43"/>
      <c r="JSW470" s="43"/>
      <c r="JSX470" s="43"/>
      <c r="JSY470" s="43"/>
      <c r="JSZ470" s="43"/>
      <c r="JTA470" s="43"/>
      <c r="JTB470" s="43"/>
      <c r="JTC470" s="43"/>
      <c r="JTD470" s="43"/>
      <c r="JTE470" s="43"/>
      <c r="JTF470" s="43"/>
      <c r="JTG470" s="43"/>
      <c r="JTH470" s="43"/>
      <c r="JTI470" s="43"/>
      <c r="JTJ470" s="43"/>
      <c r="JTK470" s="43"/>
      <c r="JTL470" s="43"/>
      <c r="JTM470" s="43"/>
      <c r="JTN470" s="43"/>
      <c r="JTO470" s="43"/>
      <c r="JTP470" s="43"/>
      <c r="JTQ470" s="43"/>
      <c r="JTR470" s="43"/>
      <c r="JTS470" s="43"/>
      <c r="JTT470" s="43"/>
      <c r="JTU470" s="43"/>
      <c r="JTV470" s="43"/>
      <c r="JTW470" s="43"/>
      <c r="JTX470" s="43"/>
      <c r="JTY470" s="43"/>
      <c r="JTZ470" s="43"/>
      <c r="JUA470" s="43"/>
      <c r="JUB470" s="43"/>
      <c r="JUC470" s="43"/>
      <c r="JUD470" s="43"/>
      <c r="JUE470" s="43"/>
      <c r="JUF470" s="43"/>
      <c r="JUG470" s="43"/>
      <c r="JUH470" s="43"/>
      <c r="JUI470" s="43"/>
      <c r="JUJ470" s="43"/>
      <c r="JUK470" s="43"/>
      <c r="JUL470" s="43"/>
      <c r="JUM470" s="43"/>
      <c r="JUN470" s="43"/>
      <c r="JUO470" s="43"/>
      <c r="JUP470" s="43"/>
      <c r="JUQ470" s="43"/>
      <c r="JUR470" s="43"/>
      <c r="JUS470" s="43"/>
      <c r="JUT470" s="43"/>
      <c r="JUU470" s="43"/>
      <c r="JUV470" s="43"/>
      <c r="JUW470" s="43"/>
      <c r="JUX470" s="43"/>
      <c r="JUY470" s="43"/>
      <c r="JUZ470" s="43"/>
      <c r="JVA470" s="43"/>
      <c r="JVB470" s="43"/>
      <c r="JVC470" s="43"/>
      <c r="JVD470" s="43"/>
      <c r="JVE470" s="43"/>
      <c r="JVF470" s="43"/>
      <c r="JVG470" s="43"/>
      <c r="JVH470" s="43"/>
      <c r="JVI470" s="43"/>
      <c r="JVJ470" s="43"/>
      <c r="JVK470" s="43"/>
      <c r="JVL470" s="43"/>
      <c r="JVM470" s="43"/>
      <c r="JVN470" s="43"/>
      <c r="JVO470" s="43"/>
      <c r="JVP470" s="43"/>
      <c r="JVQ470" s="43"/>
      <c r="JVR470" s="43"/>
      <c r="JVS470" s="43"/>
      <c r="JVT470" s="43"/>
      <c r="JVU470" s="43"/>
      <c r="JVV470" s="43"/>
      <c r="JVW470" s="43"/>
      <c r="JVX470" s="43"/>
      <c r="JVY470" s="43"/>
      <c r="JVZ470" s="43"/>
      <c r="JWA470" s="43"/>
      <c r="JWB470" s="43"/>
      <c r="JWC470" s="43"/>
      <c r="JWD470" s="43"/>
      <c r="JWE470" s="43"/>
      <c r="JWF470" s="43"/>
      <c r="JWG470" s="43"/>
      <c r="JWH470" s="43"/>
      <c r="JWI470" s="43"/>
      <c r="JWJ470" s="43"/>
      <c r="JWK470" s="43"/>
      <c r="JWL470" s="43"/>
      <c r="JWM470" s="43"/>
      <c r="JWN470" s="43"/>
      <c r="JWO470" s="43"/>
      <c r="JWP470" s="43"/>
      <c r="JWQ470" s="43"/>
      <c r="JWR470" s="43"/>
      <c r="JWS470" s="43"/>
      <c r="JWT470" s="43"/>
      <c r="JWU470" s="43"/>
      <c r="JWV470" s="43"/>
      <c r="JWW470" s="43"/>
      <c r="JWX470" s="43"/>
      <c r="JWY470" s="43"/>
      <c r="JWZ470" s="43"/>
      <c r="JXA470" s="43"/>
      <c r="JXB470" s="43"/>
      <c r="JXC470" s="43"/>
      <c r="JXD470" s="43"/>
      <c r="JXE470" s="43"/>
      <c r="JXF470" s="43"/>
      <c r="JXG470" s="43"/>
      <c r="JXH470" s="43"/>
      <c r="JXI470" s="43"/>
      <c r="JXJ470" s="43"/>
      <c r="JXK470" s="43"/>
      <c r="JXL470" s="43"/>
      <c r="JXM470" s="43"/>
      <c r="JXN470" s="43"/>
      <c r="JXO470" s="43"/>
      <c r="JXP470" s="43"/>
      <c r="JXQ470" s="43"/>
      <c r="JXR470" s="43"/>
      <c r="JXS470" s="43"/>
      <c r="JXT470" s="43"/>
      <c r="JXU470" s="43"/>
      <c r="JXV470" s="43"/>
      <c r="JXW470" s="43"/>
      <c r="JXX470" s="43"/>
      <c r="JXY470" s="43"/>
      <c r="JXZ470" s="43"/>
      <c r="JYA470" s="43"/>
      <c r="JYB470" s="43"/>
      <c r="JYC470" s="43"/>
      <c r="JYD470" s="43"/>
      <c r="JYE470" s="43"/>
      <c r="JYF470" s="43"/>
      <c r="JYG470" s="43"/>
      <c r="JYH470" s="43"/>
      <c r="JYI470" s="43"/>
      <c r="JYJ470" s="43"/>
      <c r="JYK470" s="43"/>
      <c r="JYL470" s="43"/>
      <c r="JYM470" s="43"/>
      <c r="JYN470" s="43"/>
      <c r="JYO470" s="43"/>
      <c r="JYP470" s="43"/>
      <c r="JYQ470" s="43"/>
      <c r="JYR470" s="43"/>
      <c r="JYS470" s="43"/>
      <c r="JYT470" s="43"/>
      <c r="JYU470" s="43"/>
      <c r="JYV470" s="43"/>
      <c r="JYW470" s="43"/>
      <c r="JYX470" s="43"/>
      <c r="JYY470" s="43"/>
      <c r="JYZ470" s="43"/>
      <c r="JZA470" s="43"/>
      <c r="JZB470" s="43"/>
      <c r="JZC470" s="43"/>
      <c r="JZD470" s="43"/>
      <c r="JZE470" s="43"/>
      <c r="JZF470" s="43"/>
      <c r="JZG470" s="43"/>
      <c r="JZH470" s="43"/>
      <c r="JZI470" s="43"/>
      <c r="JZJ470" s="43"/>
      <c r="JZK470" s="43"/>
      <c r="JZL470" s="43"/>
      <c r="JZM470" s="43"/>
      <c r="JZN470" s="43"/>
      <c r="JZO470" s="43"/>
      <c r="JZP470" s="43"/>
      <c r="JZQ470" s="43"/>
      <c r="JZR470" s="43"/>
      <c r="JZS470" s="43"/>
      <c r="JZT470" s="43"/>
      <c r="JZU470" s="43"/>
      <c r="JZV470" s="43"/>
      <c r="JZW470" s="43"/>
      <c r="JZX470" s="43"/>
      <c r="JZY470" s="43"/>
      <c r="JZZ470" s="43"/>
      <c r="KAA470" s="43"/>
      <c r="KAB470" s="43"/>
      <c r="KAC470" s="43"/>
      <c r="KAD470" s="43"/>
      <c r="KAE470" s="43"/>
      <c r="KAF470" s="43"/>
      <c r="KAG470" s="43"/>
      <c r="KAH470" s="43"/>
      <c r="KAI470" s="43"/>
      <c r="KAJ470" s="43"/>
      <c r="KAK470" s="43"/>
      <c r="KAL470" s="43"/>
      <c r="KAM470" s="43"/>
      <c r="KAN470" s="43"/>
      <c r="KAO470" s="43"/>
      <c r="KAP470" s="43"/>
      <c r="KAQ470" s="43"/>
      <c r="KAR470" s="43"/>
      <c r="KAS470" s="43"/>
      <c r="KAT470" s="43"/>
      <c r="KAU470" s="43"/>
      <c r="KAV470" s="43"/>
      <c r="KAW470" s="43"/>
      <c r="KAX470" s="43"/>
      <c r="KAY470" s="43"/>
      <c r="KAZ470" s="43"/>
      <c r="KBA470" s="43"/>
      <c r="KBB470" s="43"/>
      <c r="KBC470" s="43"/>
      <c r="KBD470" s="43"/>
      <c r="KBE470" s="43"/>
      <c r="KBF470" s="43"/>
      <c r="KBG470" s="43"/>
      <c r="KBH470" s="43"/>
      <c r="KBI470" s="43"/>
      <c r="KBJ470" s="43"/>
      <c r="KBK470" s="43"/>
      <c r="KBL470" s="43"/>
      <c r="KBM470" s="43"/>
      <c r="KBN470" s="43"/>
      <c r="KBO470" s="43"/>
      <c r="KBP470" s="43"/>
      <c r="KBQ470" s="43"/>
      <c r="KBR470" s="43"/>
      <c r="KBS470" s="43"/>
      <c r="KBT470" s="43"/>
      <c r="KBU470" s="43"/>
      <c r="KBV470" s="43"/>
      <c r="KBW470" s="43"/>
      <c r="KBX470" s="43"/>
      <c r="KBY470" s="43"/>
      <c r="KBZ470" s="43"/>
      <c r="KCA470" s="43"/>
      <c r="KCB470" s="43"/>
      <c r="KCC470" s="43"/>
      <c r="KCD470" s="43"/>
      <c r="KCE470" s="43"/>
      <c r="KCF470" s="43"/>
      <c r="KCG470" s="43"/>
      <c r="KCH470" s="43"/>
      <c r="KCI470" s="43"/>
      <c r="KCJ470" s="43"/>
      <c r="KCK470" s="43"/>
      <c r="KCL470" s="43"/>
      <c r="KCM470" s="43"/>
      <c r="KCN470" s="43"/>
      <c r="KCO470" s="43"/>
      <c r="KCP470" s="43"/>
      <c r="KCQ470" s="43"/>
      <c r="KCR470" s="43"/>
      <c r="KCS470" s="43"/>
      <c r="KCT470" s="43"/>
      <c r="KCU470" s="43"/>
      <c r="KCV470" s="43"/>
      <c r="KCW470" s="43"/>
      <c r="KCX470" s="43"/>
      <c r="KCY470" s="43"/>
      <c r="KCZ470" s="43"/>
      <c r="KDA470" s="43"/>
      <c r="KDB470" s="43"/>
      <c r="KDC470" s="43"/>
      <c r="KDD470" s="43"/>
      <c r="KDE470" s="43"/>
      <c r="KDF470" s="43"/>
      <c r="KDG470" s="43"/>
      <c r="KDH470" s="43"/>
      <c r="KDI470" s="43"/>
      <c r="KDJ470" s="43"/>
      <c r="KDK470" s="43"/>
      <c r="KDL470" s="43"/>
      <c r="KDM470" s="43"/>
      <c r="KDN470" s="43"/>
      <c r="KDO470" s="43"/>
      <c r="KDP470" s="43"/>
      <c r="KDQ470" s="43"/>
      <c r="KDR470" s="43"/>
      <c r="KDS470" s="43"/>
      <c r="KDT470" s="43"/>
      <c r="KDU470" s="43"/>
      <c r="KDV470" s="43"/>
      <c r="KDW470" s="43"/>
      <c r="KDX470" s="43"/>
      <c r="KDY470" s="43"/>
      <c r="KDZ470" s="43"/>
      <c r="KEA470" s="43"/>
      <c r="KEB470" s="43"/>
      <c r="KEC470" s="43"/>
      <c r="KED470" s="43"/>
      <c r="KEE470" s="43"/>
      <c r="KEF470" s="43"/>
      <c r="KEG470" s="43"/>
      <c r="KEH470" s="43"/>
      <c r="KEI470" s="43"/>
      <c r="KEJ470" s="43"/>
      <c r="KEK470" s="43"/>
      <c r="KEL470" s="43"/>
      <c r="KEM470" s="43"/>
      <c r="KEN470" s="43"/>
      <c r="KEO470" s="43"/>
      <c r="KEP470" s="43"/>
      <c r="KEQ470" s="43"/>
      <c r="KER470" s="43"/>
      <c r="KES470" s="43"/>
      <c r="KET470" s="43"/>
      <c r="KEU470" s="43"/>
      <c r="KEV470" s="43"/>
      <c r="KEW470" s="43"/>
      <c r="KEX470" s="43"/>
      <c r="KEY470" s="43"/>
      <c r="KEZ470" s="43"/>
      <c r="KFA470" s="43"/>
      <c r="KFB470" s="43"/>
      <c r="KFC470" s="43"/>
      <c r="KFD470" s="43"/>
      <c r="KFE470" s="43"/>
      <c r="KFF470" s="43"/>
      <c r="KFG470" s="43"/>
      <c r="KFH470" s="43"/>
      <c r="KFI470" s="43"/>
      <c r="KFJ470" s="43"/>
      <c r="KFK470" s="43"/>
      <c r="KFL470" s="43"/>
      <c r="KFM470" s="43"/>
      <c r="KFN470" s="43"/>
      <c r="KFO470" s="43"/>
      <c r="KFP470" s="43"/>
      <c r="KFQ470" s="43"/>
      <c r="KFR470" s="43"/>
      <c r="KFS470" s="43"/>
      <c r="KFT470" s="43"/>
      <c r="KFU470" s="43"/>
      <c r="KFV470" s="43"/>
      <c r="KFW470" s="43"/>
      <c r="KFX470" s="43"/>
      <c r="KFY470" s="43"/>
      <c r="KFZ470" s="43"/>
      <c r="KGA470" s="43"/>
      <c r="KGB470" s="43"/>
      <c r="KGC470" s="43"/>
      <c r="KGD470" s="43"/>
      <c r="KGE470" s="43"/>
      <c r="KGF470" s="43"/>
      <c r="KGG470" s="43"/>
      <c r="KGH470" s="43"/>
      <c r="KGI470" s="43"/>
      <c r="KGJ470" s="43"/>
      <c r="KGK470" s="43"/>
      <c r="KGL470" s="43"/>
      <c r="KGM470" s="43"/>
      <c r="KGN470" s="43"/>
      <c r="KGO470" s="43"/>
      <c r="KGP470" s="43"/>
      <c r="KGQ470" s="43"/>
      <c r="KGR470" s="43"/>
      <c r="KGS470" s="43"/>
      <c r="KGT470" s="43"/>
      <c r="KGU470" s="43"/>
      <c r="KGV470" s="43"/>
      <c r="KGW470" s="43"/>
      <c r="KGX470" s="43"/>
      <c r="KGY470" s="43"/>
      <c r="KGZ470" s="43"/>
      <c r="KHA470" s="43"/>
      <c r="KHB470" s="43"/>
      <c r="KHC470" s="43"/>
      <c r="KHD470" s="43"/>
      <c r="KHE470" s="43"/>
      <c r="KHF470" s="43"/>
      <c r="KHG470" s="43"/>
      <c r="KHH470" s="43"/>
      <c r="KHI470" s="43"/>
      <c r="KHJ470" s="43"/>
      <c r="KHK470" s="43"/>
      <c r="KHL470" s="43"/>
      <c r="KHM470" s="43"/>
      <c r="KHN470" s="43"/>
      <c r="KHO470" s="43"/>
      <c r="KHP470" s="43"/>
      <c r="KHQ470" s="43"/>
      <c r="KHR470" s="43"/>
      <c r="KHS470" s="43"/>
      <c r="KHT470" s="43"/>
      <c r="KHU470" s="43"/>
      <c r="KHV470" s="43"/>
      <c r="KHW470" s="43"/>
      <c r="KHX470" s="43"/>
      <c r="KHY470" s="43"/>
      <c r="KHZ470" s="43"/>
      <c r="KIA470" s="43"/>
      <c r="KIB470" s="43"/>
      <c r="KIC470" s="43"/>
      <c r="KID470" s="43"/>
      <c r="KIE470" s="43"/>
      <c r="KIF470" s="43"/>
      <c r="KIG470" s="43"/>
      <c r="KIH470" s="43"/>
      <c r="KII470" s="43"/>
      <c r="KIJ470" s="43"/>
      <c r="KIK470" s="43"/>
      <c r="KIL470" s="43"/>
      <c r="KIM470" s="43"/>
      <c r="KIN470" s="43"/>
      <c r="KIO470" s="43"/>
      <c r="KIP470" s="43"/>
      <c r="KIQ470" s="43"/>
      <c r="KIR470" s="43"/>
      <c r="KIS470" s="43"/>
      <c r="KIT470" s="43"/>
      <c r="KIU470" s="43"/>
      <c r="KIV470" s="43"/>
      <c r="KIW470" s="43"/>
      <c r="KIX470" s="43"/>
      <c r="KIY470" s="43"/>
      <c r="KIZ470" s="43"/>
      <c r="KJA470" s="43"/>
      <c r="KJB470" s="43"/>
      <c r="KJC470" s="43"/>
      <c r="KJD470" s="43"/>
      <c r="KJE470" s="43"/>
      <c r="KJF470" s="43"/>
      <c r="KJG470" s="43"/>
      <c r="KJH470" s="43"/>
      <c r="KJI470" s="43"/>
      <c r="KJJ470" s="43"/>
      <c r="KJK470" s="43"/>
      <c r="KJL470" s="43"/>
      <c r="KJM470" s="43"/>
      <c r="KJN470" s="43"/>
      <c r="KJO470" s="43"/>
      <c r="KJP470" s="43"/>
      <c r="KJQ470" s="43"/>
      <c r="KJR470" s="43"/>
      <c r="KJS470" s="43"/>
      <c r="KJT470" s="43"/>
      <c r="KJU470" s="43"/>
      <c r="KJV470" s="43"/>
      <c r="KJW470" s="43"/>
      <c r="KJX470" s="43"/>
      <c r="KJY470" s="43"/>
      <c r="KJZ470" s="43"/>
      <c r="KKA470" s="43"/>
      <c r="KKB470" s="43"/>
      <c r="KKC470" s="43"/>
      <c r="KKD470" s="43"/>
      <c r="KKE470" s="43"/>
      <c r="KKF470" s="43"/>
      <c r="KKG470" s="43"/>
      <c r="KKH470" s="43"/>
      <c r="KKI470" s="43"/>
      <c r="KKJ470" s="43"/>
      <c r="KKK470" s="43"/>
      <c r="KKL470" s="43"/>
      <c r="KKM470" s="43"/>
      <c r="KKN470" s="43"/>
      <c r="KKO470" s="43"/>
      <c r="KKP470" s="43"/>
      <c r="KKQ470" s="43"/>
      <c r="KKR470" s="43"/>
      <c r="KKS470" s="43"/>
      <c r="KKT470" s="43"/>
      <c r="KKU470" s="43"/>
      <c r="KKV470" s="43"/>
      <c r="KKW470" s="43"/>
      <c r="KKX470" s="43"/>
      <c r="KKY470" s="43"/>
      <c r="KKZ470" s="43"/>
      <c r="KLA470" s="43"/>
      <c r="KLB470" s="43"/>
      <c r="KLC470" s="43"/>
      <c r="KLD470" s="43"/>
      <c r="KLE470" s="43"/>
      <c r="KLF470" s="43"/>
      <c r="KLG470" s="43"/>
      <c r="KLH470" s="43"/>
      <c r="KLI470" s="43"/>
      <c r="KLJ470" s="43"/>
      <c r="KLK470" s="43"/>
      <c r="KLL470" s="43"/>
      <c r="KLM470" s="43"/>
      <c r="KLN470" s="43"/>
      <c r="KLO470" s="43"/>
      <c r="KLP470" s="43"/>
      <c r="KLQ470" s="43"/>
      <c r="KLR470" s="43"/>
      <c r="KLS470" s="43"/>
      <c r="KLT470" s="43"/>
      <c r="KLU470" s="43"/>
      <c r="KLV470" s="43"/>
      <c r="KLW470" s="43"/>
      <c r="KLX470" s="43"/>
      <c r="KLY470" s="43"/>
      <c r="KLZ470" s="43"/>
      <c r="KMA470" s="43"/>
      <c r="KMB470" s="43"/>
      <c r="KMC470" s="43"/>
      <c r="KMD470" s="43"/>
      <c r="KME470" s="43"/>
      <c r="KMF470" s="43"/>
      <c r="KMG470" s="43"/>
      <c r="KMH470" s="43"/>
      <c r="KMI470" s="43"/>
      <c r="KMJ470" s="43"/>
      <c r="KMK470" s="43"/>
      <c r="KML470" s="43"/>
      <c r="KMM470" s="43"/>
      <c r="KMN470" s="43"/>
      <c r="KMO470" s="43"/>
      <c r="KMP470" s="43"/>
      <c r="KMQ470" s="43"/>
      <c r="KMR470" s="43"/>
      <c r="KMS470" s="43"/>
      <c r="KMT470" s="43"/>
      <c r="KMU470" s="43"/>
      <c r="KMV470" s="43"/>
      <c r="KMW470" s="43"/>
      <c r="KMX470" s="43"/>
      <c r="KMY470" s="43"/>
      <c r="KMZ470" s="43"/>
      <c r="KNA470" s="43"/>
      <c r="KNB470" s="43"/>
      <c r="KNC470" s="43"/>
      <c r="KND470" s="43"/>
      <c r="KNE470" s="43"/>
      <c r="KNF470" s="43"/>
      <c r="KNG470" s="43"/>
      <c r="KNH470" s="43"/>
      <c r="KNI470" s="43"/>
      <c r="KNJ470" s="43"/>
      <c r="KNK470" s="43"/>
      <c r="KNL470" s="43"/>
      <c r="KNM470" s="43"/>
      <c r="KNN470" s="43"/>
      <c r="KNO470" s="43"/>
      <c r="KNP470" s="43"/>
      <c r="KNQ470" s="43"/>
      <c r="KNR470" s="43"/>
      <c r="KNS470" s="43"/>
      <c r="KNT470" s="43"/>
      <c r="KNU470" s="43"/>
      <c r="KNV470" s="43"/>
      <c r="KNW470" s="43"/>
      <c r="KNX470" s="43"/>
      <c r="KNY470" s="43"/>
      <c r="KNZ470" s="43"/>
      <c r="KOA470" s="43"/>
      <c r="KOB470" s="43"/>
      <c r="KOC470" s="43"/>
      <c r="KOD470" s="43"/>
      <c r="KOE470" s="43"/>
      <c r="KOF470" s="43"/>
      <c r="KOG470" s="43"/>
      <c r="KOH470" s="43"/>
      <c r="KOI470" s="43"/>
      <c r="KOJ470" s="43"/>
      <c r="KOK470" s="43"/>
      <c r="KOL470" s="43"/>
      <c r="KOM470" s="43"/>
      <c r="KON470" s="43"/>
      <c r="KOO470" s="43"/>
      <c r="KOP470" s="43"/>
      <c r="KOQ470" s="43"/>
      <c r="KOR470" s="43"/>
      <c r="KOS470" s="43"/>
      <c r="KOT470" s="43"/>
      <c r="KOU470" s="43"/>
      <c r="KOV470" s="43"/>
      <c r="KOW470" s="43"/>
      <c r="KOX470" s="43"/>
      <c r="KOY470" s="43"/>
      <c r="KOZ470" s="43"/>
      <c r="KPA470" s="43"/>
      <c r="KPB470" s="43"/>
      <c r="KPC470" s="43"/>
      <c r="KPD470" s="43"/>
      <c r="KPE470" s="43"/>
      <c r="KPF470" s="43"/>
      <c r="KPG470" s="43"/>
      <c r="KPH470" s="43"/>
      <c r="KPI470" s="43"/>
      <c r="KPJ470" s="43"/>
      <c r="KPK470" s="43"/>
      <c r="KPL470" s="43"/>
      <c r="KPM470" s="43"/>
      <c r="KPN470" s="43"/>
      <c r="KPO470" s="43"/>
      <c r="KPP470" s="43"/>
      <c r="KPQ470" s="43"/>
      <c r="KPR470" s="43"/>
      <c r="KPS470" s="43"/>
      <c r="KPT470" s="43"/>
      <c r="KPU470" s="43"/>
      <c r="KPV470" s="43"/>
      <c r="KPW470" s="43"/>
      <c r="KPX470" s="43"/>
      <c r="KPY470" s="43"/>
      <c r="KPZ470" s="43"/>
      <c r="KQA470" s="43"/>
      <c r="KQB470" s="43"/>
      <c r="KQC470" s="43"/>
      <c r="KQD470" s="43"/>
      <c r="KQE470" s="43"/>
      <c r="KQF470" s="43"/>
      <c r="KQG470" s="43"/>
      <c r="KQH470" s="43"/>
      <c r="KQI470" s="43"/>
      <c r="KQJ470" s="43"/>
      <c r="KQK470" s="43"/>
      <c r="KQL470" s="43"/>
      <c r="KQM470" s="43"/>
      <c r="KQN470" s="43"/>
      <c r="KQO470" s="43"/>
      <c r="KQP470" s="43"/>
      <c r="KQQ470" s="43"/>
      <c r="KQR470" s="43"/>
      <c r="KQS470" s="43"/>
      <c r="KQT470" s="43"/>
      <c r="KQU470" s="43"/>
      <c r="KQV470" s="43"/>
      <c r="KQW470" s="43"/>
      <c r="KQX470" s="43"/>
      <c r="KQY470" s="43"/>
      <c r="KQZ470" s="43"/>
      <c r="KRA470" s="43"/>
      <c r="KRB470" s="43"/>
      <c r="KRC470" s="43"/>
      <c r="KRD470" s="43"/>
      <c r="KRE470" s="43"/>
      <c r="KRF470" s="43"/>
      <c r="KRG470" s="43"/>
      <c r="KRH470" s="43"/>
      <c r="KRI470" s="43"/>
      <c r="KRJ470" s="43"/>
      <c r="KRK470" s="43"/>
      <c r="KRL470" s="43"/>
      <c r="KRM470" s="43"/>
      <c r="KRN470" s="43"/>
      <c r="KRO470" s="43"/>
      <c r="KRP470" s="43"/>
      <c r="KRQ470" s="43"/>
      <c r="KRR470" s="43"/>
      <c r="KRS470" s="43"/>
      <c r="KRT470" s="43"/>
      <c r="KRU470" s="43"/>
      <c r="KRV470" s="43"/>
      <c r="KRW470" s="43"/>
      <c r="KRX470" s="43"/>
      <c r="KRY470" s="43"/>
      <c r="KRZ470" s="43"/>
      <c r="KSA470" s="43"/>
      <c r="KSB470" s="43"/>
      <c r="KSC470" s="43"/>
      <c r="KSD470" s="43"/>
      <c r="KSE470" s="43"/>
      <c r="KSF470" s="43"/>
      <c r="KSG470" s="43"/>
      <c r="KSH470" s="43"/>
      <c r="KSI470" s="43"/>
      <c r="KSJ470" s="43"/>
      <c r="KSK470" s="43"/>
      <c r="KSL470" s="43"/>
      <c r="KSM470" s="43"/>
      <c r="KSN470" s="43"/>
      <c r="KSO470" s="43"/>
      <c r="KSP470" s="43"/>
      <c r="KSQ470" s="43"/>
      <c r="KSR470" s="43"/>
      <c r="KSS470" s="43"/>
      <c r="KST470" s="43"/>
      <c r="KSU470" s="43"/>
      <c r="KSV470" s="43"/>
      <c r="KSW470" s="43"/>
      <c r="KSX470" s="43"/>
      <c r="KSY470" s="43"/>
      <c r="KSZ470" s="43"/>
      <c r="KTA470" s="43"/>
      <c r="KTB470" s="43"/>
      <c r="KTC470" s="43"/>
      <c r="KTD470" s="43"/>
      <c r="KTE470" s="43"/>
      <c r="KTF470" s="43"/>
      <c r="KTG470" s="43"/>
      <c r="KTH470" s="43"/>
      <c r="KTI470" s="43"/>
      <c r="KTJ470" s="43"/>
      <c r="KTK470" s="43"/>
      <c r="KTL470" s="43"/>
      <c r="KTM470" s="43"/>
      <c r="KTN470" s="43"/>
      <c r="KTO470" s="43"/>
      <c r="KTP470" s="43"/>
      <c r="KTQ470" s="43"/>
      <c r="KTR470" s="43"/>
      <c r="KTS470" s="43"/>
      <c r="KTT470" s="43"/>
      <c r="KTU470" s="43"/>
      <c r="KTV470" s="43"/>
      <c r="KTW470" s="43"/>
      <c r="KTX470" s="43"/>
      <c r="KTY470" s="43"/>
      <c r="KTZ470" s="43"/>
      <c r="KUA470" s="43"/>
      <c r="KUB470" s="43"/>
      <c r="KUC470" s="43"/>
      <c r="KUD470" s="43"/>
      <c r="KUE470" s="43"/>
      <c r="KUF470" s="43"/>
      <c r="KUG470" s="43"/>
      <c r="KUH470" s="43"/>
      <c r="KUI470" s="43"/>
      <c r="KUJ470" s="43"/>
      <c r="KUK470" s="43"/>
      <c r="KUL470" s="43"/>
      <c r="KUM470" s="43"/>
      <c r="KUN470" s="43"/>
      <c r="KUO470" s="43"/>
      <c r="KUP470" s="43"/>
      <c r="KUQ470" s="43"/>
      <c r="KUR470" s="43"/>
      <c r="KUS470" s="43"/>
      <c r="KUT470" s="43"/>
      <c r="KUU470" s="43"/>
      <c r="KUV470" s="43"/>
      <c r="KUW470" s="43"/>
      <c r="KUX470" s="43"/>
      <c r="KUY470" s="43"/>
      <c r="KUZ470" s="43"/>
      <c r="KVA470" s="43"/>
      <c r="KVB470" s="43"/>
      <c r="KVC470" s="43"/>
      <c r="KVD470" s="43"/>
      <c r="KVE470" s="43"/>
      <c r="KVF470" s="43"/>
      <c r="KVG470" s="43"/>
      <c r="KVH470" s="43"/>
      <c r="KVI470" s="43"/>
      <c r="KVJ470" s="43"/>
      <c r="KVK470" s="43"/>
      <c r="KVL470" s="43"/>
      <c r="KVM470" s="43"/>
      <c r="KVN470" s="43"/>
      <c r="KVO470" s="43"/>
      <c r="KVP470" s="43"/>
      <c r="KVQ470" s="43"/>
      <c r="KVR470" s="43"/>
      <c r="KVS470" s="43"/>
      <c r="KVT470" s="43"/>
      <c r="KVU470" s="43"/>
      <c r="KVV470" s="43"/>
      <c r="KVW470" s="43"/>
      <c r="KVX470" s="43"/>
      <c r="KVY470" s="43"/>
      <c r="KVZ470" s="43"/>
      <c r="KWA470" s="43"/>
      <c r="KWB470" s="43"/>
      <c r="KWC470" s="43"/>
      <c r="KWD470" s="43"/>
      <c r="KWE470" s="43"/>
      <c r="KWF470" s="43"/>
      <c r="KWG470" s="43"/>
      <c r="KWH470" s="43"/>
      <c r="KWI470" s="43"/>
      <c r="KWJ470" s="43"/>
      <c r="KWK470" s="43"/>
      <c r="KWL470" s="43"/>
      <c r="KWM470" s="43"/>
      <c r="KWN470" s="43"/>
      <c r="KWO470" s="43"/>
      <c r="KWP470" s="43"/>
      <c r="KWQ470" s="43"/>
      <c r="KWR470" s="43"/>
      <c r="KWS470" s="43"/>
      <c r="KWT470" s="43"/>
      <c r="KWU470" s="43"/>
      <c r="KWV470" s="43"/>
      <c r="KWW470" s="43"/>
      <c r="KWX470" s="43"/>
      <c r="KWY470" s="43"/>
      <c r="KWZ470" s="43"/>
      <c r="KXA470" s="43"/>
      <c r="KXB470" s="43"/>
      <c r="KXC470" s="43"/>
      <c r="KXD470" s="43"/>
      <c r="KXE470" s="43"/>
      <c r="KXF470" s="43"/>
      <c r="KXG470" s="43"/>
      <c r="KXH470" s="43"/>
      <c r="KXI470" s="43"/>
      <c r="KXJ470" s="43"/>
      <c r="KXK470" s="43"/>
      <c r="KXL470" s="43"/>
      <c r="KXM470" s="43"/>
      <c r="KXN470" s="43"/>
      <c r="KXO470" s="43"/>
      <c r="KXP470" s="43"/>
      <c r="KXQ470" s="43"/>
      <c r="KXR470" s="43"/>
      <c r="KXS470" s="43"/>
      <c r="KXT470" s="43"/>
      <c r="KXU470" s="43"/>
      <c r="KXV470" s="43"/>
      <c r="KXW470" s="43"/>
      <c r="KXX470" s="43"/>
      <c r="KXY470" s="43"/>
      <c r="KXZ470" s="43"/>
      <c r="KYA470" s="43"/>
      <c r="KYB470" s="43"/>
      <c r="KYC470" s="43"/>
      <c r="KYD470" s="43"/>
      <c r="KYE470" s="43"/>
      <c r="KYF470" s="43"/>
      <c r="KYG470" s="43"/>
      <c r="KYH470" s="43"/>
      <c r="KYI470" s="43"/>
      <c r="KYJ470" s="43"/>
      <c r="KYK470" s="43"/>
      <c r="KYL470" s="43"/>
      <c r="KYM470" s="43"/>
      <c r="KYN470" s="43"/>
      <c r="KYO470" s="43"/>
      <c r="KYP470" s="43"/>
      <c r="KYQ470" s="43"/>
      <c r="KYR470" s="43"/>
      <c r="KYS470" s="43"/>
      <c r="KYT470" s="43"/>
      <c r="KYU470" s="43"/>
      <c r="KYV470" s="43"/>
      <c r="KYW470" s="43"/>
      <c r="KYX470" s="43"/>
      <c r="KYY470" s="43"/>
      <c r="KYZ470" s="43"/>
      <c r="KZA470" s="43"/>
      <c r="KZB470" s="43"/>
      <c r="KZC470" s="43"/>
      <c r="KZD470" s="43"/>
      <c r="KZE470" s="43"/>
      <c r="KZF470" s="43"/>
      <c r="KZG470" s="43"/>
      <c r="KZH470" s="43"/>
      <c r="KZI470" s="43"/>
      <c r="KZJ470" s="43"/>
      <c r="KZK470" s="43"/>
      <c r="KZL470" s="43"/>
      <c r="KZM470" s="43"/>
      <c r="KZN470" s="43"/>
      <c r="KZO470" s="43"/>
      <c r="KZP470" s="43"/>
      <c r="KZQ470" s="43"/>
      <c r="KZR470" s="43"/>
      <c r="KZS470" s="43"/>
      <c r="KZT470" s="43"/>
      <c r="KZU470" s="43"/>
      <c r="KZV470" s="43"/>
      <c r="KZW470" s="43"/>
      <c r="KZX470" s="43"/>
      <c r="KZY470" s="43"/>
      <c r="KZZ470" s="43"/>
      <c r="LAA470" s="43"/>
      <c r="LAB470" s="43"/>
      <c r="LAC470" s="43"/>
      <c r="LAD470" s="43"/>
      <c r="LAE470" s="43"/>
      <c r="LAF470" s="43"/>
      <c r="LAG470" s="43"/>
      <c r="LAH470" s="43"/>
      <c r="LAI470" s="43"/>
      <c r="LAJ470" s="43"/>
      <c r="LAK470" s="43"/>
      <c r="LAL470" s="43"/>
      <c r="LAM470" s="43"/>
      <c r="LAN470" s="43"/>
      <c r="LAO470" s="43"/>
      <c r="LAP470" s="43"/>
      <c r="LAQ470" s="43"/>
      <c r="LAR470" s="43"/>
      <c r="LAS470" s="43"/>
      <c r="LAT470" s="43"/>
      <c r="LAU470" s="43"/>
      <c r="LAV470" s="43"/>
      <c r="LAW470" s="43"/>
      <c r="LAX470" s="43"/>
      <c r="LAY470" s="43"/>
      <c r="LAZ470" s="43"/>
      <c r="LBA470" s="43"/>
      <c r="LBB470" s="43"/>
      <c r="LBC470" s="43"/>
      <c r="LBD470" s="43"/>
      <c r="LBE470" s="43"/>
      <c r="LBF470" s="43"/>
      <c r="LBG470" s="43"/>
      <c r="LBH470" s="43"/>
      <c r="LBI470" s="43"/>
      <c r="LBJ470" s="43"/>
      <c r="LBK470" s="43"/>
      <c r="LBL470" s="43"/>
      <c r="LBM470" s="43"/>
      <c r="LBN470" s="43"/>
      <c r="LBO470" s="43"/>
      <c r="LBP470" s="43"/>
      <c r="LBQ470" s="43"/>
      <c r="LBR470" s="43"/>
      <c r="LBS470" s="43"/>
      <c r="LBT470" s="43"/>
      <c r="LBU470" s="43"/>
      <c r="LBV470" s="43"/>
      <c r="LBW470" s="43"/>
      <c r="LBX470" s="43"/>
      <c r="LBY470" s="43"/>
      <c r="LBZ470" s="43"/>
      <c r="LCA470" s="43"/>
      <c r="LCB470" s="43"/>
      <c r="LCC470" s="43"/>
      <c r="LCD470" s="43"/>
      <c r="LCE470" s="43"/>
      <c r="LCF470" s="43"/>
      <c r="LCG470" s="43"/>
      <c r="LCH470" s="43"/>
      <c r="LCI470" s="43"/>
      <c r="LCJ470" s="43"/>
      <c r="LCK470" s="43"/>
      <c r="LCL470" s="43"/>
      <c r="LCM470" s="43"/>
      <c r="LCN470" s="43"/>
      <c r="LCO470" s="43"/>
      <c r="LCP470" s="43"/>
      <c r="LCQ470" s="43"/>
      <c r="LCR470" s="43"/>
      <c r="LCS470" s="43"/>
      <c r="LCT470" s="43"/>
      <c r="LCU470" s="43"/>
      <c r="LCV470" s="43"/>
      <c r="LCW470" s="43"/>
      <c r="LCX470" s="43"/>
      <c r="LCY470" s="43"/>
      <c r="LCZ470" s="43"/>
      <c r="LDA470" s="43"/>
      <c r="LDB470" s="43"/>
      <c r="LDC470" s="43"/>
      <c r="LDD470" s="43"/>
      <c r="LDE470" s="43"/>
      <c r="LDF470" s="43"/>
      <c r="LDG470" s="43"/>
      <c r="LDH470" s="43"/>
      <c r="LDI470" s="43"/>
      <c r="LDJ470" s="43"/>
      <c r="LDK470" s="43"/>
      <c r="LDL470" s="43"/>
      <c r="LDM470" s="43"/>
      <c r="LDN470" s="43"/>
      <c r="LDO470" s="43"/>
      <c r="LDP470" s="43"/>
      <c r="LDQ470" s="43"/>
      <c r="LDR470" s="43"/>
      <c r="LDS470" s="43"/>
      <c r="LDT470" s="43"/>
      <c r="LDU470" s="43"/>
      <c r="LDV470" s="43"/>
      <c r="LDW470" s="43"/>
      <c r="LDX470" s="43"/>
      <c r="LDY470" s="43"/>
      <c r="LDZ470" s="43"/>
      <c r="LEA470" s="43"/>
      <c r="LEB470" s="43"/>
      <c r="LEC470" s="43"/>
      <c r="LED470" s="43"/>
      <c r="LEE470" s="43"/>
      <c r="LEF470" s="43"/>
      <c r="LEG470" s="43"/>
      <c r="LEH470" s="43"/>
      <c r="LEI470" s="43"/>
      <c r="LEJ470" s="43"/>
      <c r="LEK470" s="43"/>
      <c r="LEL470" s="43"/>
      <c r="LEM470" s="43"/>
      <c r="LEN470" s="43"/>
      <c r="LEO470" s="43"/>
      <c r="LEP470" s="43"/>
      <c r="LEQ470" s="43"/>
      <c r="LER470" s="43"/>
      <c r="LES470" s="43"/>
      <c r="LET470" s="43"/>
      <c r="LEU470" s="43"/>
      <c r="LEV470" s="43"/>
      <c r="LEW470" s="43"/>
      <c r="LEX470" s="43"/>
      <c r="LEY470" s="43"/>
      <c r="LEZ470" s="43"/>
      <c r="LFA470" s="43"/>
      <c r="LFB470" s="43"/>
      <c r="LFC470" s="43"/>
      <c r="LFD470" s="43"/>
      <c r="LFE470" s="43"/>
      <c r="LFF470" s="43"/>
      <c r="LFG470" s="43"/>
      <c r="LFH470" s="43"/>
      <c r="LFI470" s="43"/>
      <c r="LFJ470" s="43"/>
      <c r="LFK470" s="43"/>
      <c r="LFL470" s="43"/>
      <c r="LFM470" s="43"/>
      <c r="LFN470" s="43"/>
      <c r="LFO470" s="43"/>
      <c r="LFP470" s="43"/>
      <c r="LFQ470" s="43"/>
      <c r="LFR470" s="43"/>
      <c r="LFS470" s="43"/>
      <c r="LFT470" s="43"/>
      <c r="LFU470" s="43"/>
      <c r="LFV470" s="43"/>
      <c r="LFW470" s="43"/>
      <c r="LFX470" s="43"/>
      <c r="LFY470" s="43"/>
      <c r="LFZ470" s="43"/>
      <c r="LGA470" s="43"/>
      <c r="LGB470" s="43"/>
      <c r="LGC470" s="43"/>
      <c r="LGD470" s="43"/>
      <c r="LGE470" s="43"/>
      <c r="LGF470" s="43"/>
      <c r="LGG470" s="43"/>
      <c r="LGH470" s="43"/>
      <c r="LGI470" s="43"/>
      <c r="LGJ470" s="43"/>
      <c r="LGK470" s="43"/>
      <c r="LGL470" s="43"/>
      <c r="LGM470" s="43"/>
      <c r="LGN470" s="43"/>
      <c r="LGO470" s="43"/>
      <c r="LGP470" s="43"/>
      <c r="LGQ470" s="43"/>
      <c r="LGR470" s="43"/>
      <c r="LGS470" s="43"/>
      <c r="LGT470" s="43"/>
      <c r="LGU470" s="43"/>
      <c r="LGV470" s="43"/>
      <c r="LGW470" s="43"/>
      <c r="LGX470" s="43"/>
      <c r="LGY470" s="43"/>
      <c r="LGZ470" s="43"/>
      <c r="LHA470" s="43"/>
      <c r="LHB470" s="43"/>
      <c r="LHC470" s="43"/>
      <c r="LHD470" s="43"/>
      <c r="LHE470" s="43"/>
      <c r="LHF470" s="43"/>
      <c r="LHG470" s="43"/>
      <c r="LHH470" s="43"/>
      <c r="LHI470" s="43"/>
      <c r="LHJ470" s="43"/>
      <c r="LHK470" s="43"/>
      <c r="LHL470" s="43"/>
      <c r="LHM470" s="43"/>
      <c r="LHN470" s="43"/>
      <c r="LHO470" s="43"/>
      <c r="LHP470" s="43"/>
      <c r="LHQ470" s="43"/>
      <c r="LHR470" s="43"/>
      <c r="LHS470" s="43"/>
      <c r="LHT470" s="43"/>
      <c r="LHU470" s="43"/>
      <c r="LHV470" s="43"/>
      <c r="LHW470" s="43"/>
      <c r="LHX470" s="43"/>
      <c r="LHY470" s="43"/>
      <c r="LHZ470" s="43"/>
      <c r="LIA470" s="43"/>
      <c r="LIB470" s="43"/>
      <c r="LIC470" s="43"/>
      <c r="LID470" s="43"/>
      <c r="LIE470" s="43"/>
      <c r="LIF470" s="43"/>
      <c r="LIG470" s="43"/>
      <c r="LIH470" s="43"/>
      <c r="LII470" s="43"/>
      <c r="LIJ470" s="43"/>
      <c r="LIK470" s="43"/>
      <c r="LIL470" s="43"/>
      <c r="LIM470" s="43"/>
      <c r="LIN470" s="43"/>
      <c r="LIO470" s="43"/>
      <c r="LIP470" s="43"/>
      <c r="LIQ470" s="43"/>
      <c r="LIR470" s="43"/>
      <c r="LIS470" s="43"/>
      <c r="LIT470" s="43"/>
      <c r="LIU470" s="43"/>
      <c r="LIV470" s="43"/>
      <c r="LIW470" s="43"/>
      <c r="LIX470" s="43"/>
      <c r="LIY470" s="43"/>
      <c r="LIZ470" s="43"/>
      <c r="LJA470" s="43"/>
      <c r="LJB470" s="43"/>
      <c r="LJC470" s="43"/>
      <c r="LJD470" s="43"/>
      <c r="LJE470" s="43"/>
      <c r="LJF470" s="43"/>
      <c r="LJG470" s="43"/>
      <c r="LJH470" s="43"/>
      <c r="LJI470" s="43"/>
      <c r="LJJ470" s="43"/>
      <c r="LJK470" s="43"/>
      <c r="LJL470" s="43"/>
      <c r="LJM470" s="43"/>
      <c r="LJN470" s="43"/>
      <c r="LJO470" s="43"/>
      <c r="LJP470" s="43"/>
      <c r="LJQ470" s="43"/>
      <c r="LJR470" s="43"/>
      <c r="LJS470" s="43"/>
      <c r="LJT470" s="43"/>
      <c r="LJU470" s="43"/>
      <c r="LJV470" s="43"/>
      <c r="LJW470" s="43"/>
      <c r="LJX470" s="43"/>
      <c r="LJY470" s="43"/>
      <c r="LJZ470" s="43"/>
      <c r="LKA470" s="43"/>
      <c r="LKB470" s="43"/>
      <c r="LKC470" s="43"/>
      <c r="LKD470" s="43"/>
      <c r="LKE470" s="43"/>
      <c r="LKF470" s="43"/>
      <c r="LKG470" s="43"/>
      <c r="LKH470" s="43"/>
      <c r="LKI470" s="43"/>
      <c r="LKJ470" s="43"/>
      <c r="LKK470" s="43"/>
      <c r="LKL470" s="43"/>
      <c r="LKM470" s="43"/>
      <c r="LKN470" s="43"/>
      <c r="LKO470" s="43"/>
      <c r="LKP470" s="43"/>
      <c r="LKQ470" s="43"/>
      <c r="LKR470" s="43"/>
      <c r="LKS470" s="43"/>
      <c r="LKT470" s="43"/>
      <c r="LKU470" s="43"/>
      <c r="LKV470" s="43"/>
      <c r="LKW470" s="43"/>
      <c r="LKX470" s="43"/>
      <c r="LKY470" s="43"/>
      <c r="LKZ470" s="43"/>
      <c r="LLA470" s="43"/>
      <c r="LLB470" s="43"/>
      <c r="LLC470" s="43"/>
      <c r="LLD470" s="43"/>
      <c r="LLE470" s="43"/>
      <c r="LLF470" s="43"/>
      <c r="LLG470" s="43"/>
      <c r="LLH470" s="43"/>
      <c r="LLI470" s="43"/>
      <c r="LLJ470" s="43"/>
      <c r="LLK470" s="43"/>
      <c r="LLL470" s="43"/>
      <c r="LLM470" s="43"/>
      <c r="LLN470" s="43"/>
      <c r="LLO470" s="43"/>
      <c r="LLP470" s="43"/>
      <c r="LLQ470" s="43"/>
      <c r="LLR470" s="43"/>
      <c r="LLS470" s="43"/>
      <c r="LLT470" s="43"/>
      <c r="LLU470" s="43"/>
      <c r="LLV470" s="43"/>
      <c r="LLW470" s="43"/>
      <c r="LLX470" s="43"/>
      <c r="LLY470" s="43"/>
      <c r="LLZ470" s="43"/>
      <c r="LMA470" s="43"/>
      <c r="LMB470" s="43"/>
      <c r="LMC470" s="43"/>
      <c r="LMD470" s="43"/>
      <c r="LME470" s="43"/>
      <c r="LMF470" s="43"/>
      <c r="LMG470" s="43"/>
      <c r="LMH470" s="43"/>
      <c r="LMI470" s="43"/>
      <c r="LMJ470" s="43"/>
      <c r="LMK470" s="43"/>
      <c r="LML470" s="43"/>
      <c r="LMM470" s="43"/>
      <c r="LMN470" s="43"/>
      <c r="LMO470" s="43"/>
      <c r="LMP470" s="43"/>
      <c r="LMQ470" s="43"/>
      <c r="LMR470" s="43"/>
      <c r="LMS470" s="43"/>
      <c r="LMT470" s="43"/>
      <c r="LMU470" s="43"/>
      <c r="LMV470" s="43"/>
      <c r="LMW470" s="43"/>
      <c r="LMX470" s="43"/>
      <c r="LMY470" s="43"/>
      <c r="LMZ470" s="43"/>
      <c r="LNA470" s="43"/>
      <c r="LNB470" s="43"/>
      <c r="LNC470" s="43"/>
      <c r="LND470" s="43"/>
      <c r="LNE470" s="43"/>
      <c r="LNF470" s="43"/>
      <c r="LNG470" s="43"/>
      <c r="LNH470" s="43"/>
      <c r="LNI470" s="43"/>
      <c r="LNJ470" s="43"/>
      <c r="LNK470" s="43"/>
      <c r="LNL470" s="43"/>
      <c r="LNM470" s="43"/>
      <c r="LNN470" s="43"/>
      <c r="LNO470" s="43"/>
      <c r="LNP470" s="43"/>
      <c r="LNQ470" s="43"/>
      <c r="LNR470" s="43"/>
      <c r="LNS470" s="43"/>
      <c r="LNT470" s="43"/>
      <c r="LNU470" s="43"/>
      <c r="LNV470" s="43"/>
      <c r="LNW470" s="43"/>
      <c r="LNX470" s="43"/>
      <c r="LNY470" s="43"/>
      <c r="LNZ470" s="43"/>
      <c r="LOA470" s="43"/>
      <c r="LOB470" s="43"/>
      <c r="LOC470" s="43"/>
      <c r="LOD470" s="43"/>
      <c r="LOE470" s="43"/>
      <c r="LOF470" s="43"/>
      <c r="LOG470" s="43"/>
      <c r="LOH470" s="43"/>
      <c r="LOI470" s="43"/>
      <c r="LOJ470" s="43"/>
      <c r="LOK470" s="43"/>
      <c r="LOL470" s="43"/>
      <c r="LOM470" s="43"/>
      <c r="LON470" s="43"/>
      <c r="LOO470" s="43"/>
      <c r="LOP470" s="43"/>
      <c r="LOQ470" s="43"/>
      <c r="LOR470" s="43"/>
      <c r="LOS470" s="43"/>
      <c r="LOT470" s="43"/>
      <c r="LOU470" s="43"/>
      <c r="LOV470" s="43"/>
      <c r="LOW470" s="43"/>
      <c r="LOX470" s="43"/>
      <c r="LOY470" s="43"/>
      <c r="LOZ470" s="43"/>
      <c r="LPA470" s="43"/>
      <c r="LPB470" s="43"/>
      <c r="LPC470" s="43"/>
      <c r="LPD470" s="43"/>
      <c r="LPE470" s="43"/>
      <c r="LPF470" s="43"/>
      <c r="LPG470" s="43"/>
      <c r="LPH470" s="43"/>
      <c r="LPI470" s="43"/>
      <c r="LPJ470" s="43"/>
      <c r="LPK470" s="43"/>
      <c r="LPL470" s="43"/>
      <c r="LPM470" s="43"/>
      <c r="LPN470" s="43"/>
      <c r="LPO470" s="43"/>
      <c r="LPP470" s="43"/>
      <c r="LPQ470" s="43"/>
      <c r="LPR470" s="43"/>
      <c r="LPS470" s="43"/>
      <c r="LPT470" s="43"/>
      <c r="LPU470" s="43"/>
      <c r="LPV470" s="43"/>
      <c r="LPW470" s="43"/>
      <c r="LPX470" s="43"/>
      <c r="LPY470" s="43"/>
      <c r="LPZ470" s="43"/>
      <c r="LQA470" s="43"/>
      <c r="LQB470" s="43"/>
      <c r="LQC470" s="43"/>
      <c r="LQD470" s="43"/>
      <c r="LQE470" s="43"/>
      <c r="LQF470" s="43"/>
      <c r="LQG470" s="43"/>
      <c r="LQH470" s="43"/>
      <c r="LQI470" s="43"/>
      <c r="LQJ470" s="43"/>
      <c r="LQK470" s="43"/>
      <c r="LQL470" s="43"/>
      <c r="LQM470" s="43"/>
      <c r="LQN470" s="43"/>
      <c r="LQO470" s="43"/>
      <c r="LQP470" s="43"/>
      <c r="LQQ470" s="43"/>
      <c r="LQR470" s="43"/>
      <c r="LQS470" s="43"/>
      <c r="LQT470" s="43"/>
      <c r="LQU470" s="43"/>
      <c r="LQV470" s="43"/>
      <c r="LQW470" s="43"/>
      <c r="LQX470" s="43"/>
      <c r="LQY470" s="43"/>
      <c r="LQZ470" s="43"/>
      <c r="LRA470" s="43"/>
      <c r="LRB470" s="43"/>
      <c r="LRC470" s="43"/>
      <c r="LRD470" s="43"/>
      <c r="LRE470" s="43"/>
      <c r="LRF470" s="43"/>
      <c r="LRG470" s="43"/>
      <c r="LRH470" s="43"/>
      <c r="LRI470" s="43"/>
      <c r="LRJ470" s="43"/>
      <c r="LRK470" s="43"/>
      <c r="LRL470" s="43"/>
      <c r="LRM470" s="43"/>
      <c r="LRN470" s="43"/>
      <c r="LRO470" s="43"/>
      <c r="LRP470" s="43"/>
      <c r="LRQ470" s="43"/>
      <c r="LRR470" s="43"/>
      <c r="LRS470" s="43"/>
      <c r="LRT470" s="43"/>
      <c r="LRU470" s="43"/>
      <c r="LRV470" s="43"/>
      <c r="LRW470" s="43"/>
      <c r="LRX470" s="43"/>
      <c r="LRY470" s="43"/>
      <c r="LRZ470" s="43"/>
      <c r="LSA470" s="43"/>
      <c r="LSB470" s="43"/>
      <c r="LSC470" s="43"/>
      <c r="LSD470" s="43"/>
      <c r="LSE470" s="43"/>
      <c r="LSF470" s="43"/>
      <c r="LSG470" s="43"/>
      <c r="LSH470" s="43"/>
      <c r="LSI470" s="43"/>
      <c r="LSJ470" s="43"/>
      <c r="LSK470" s="43"/>
      <c r="LSL470" s="43"/>
      <c r="LSM470" s="43"/>
      <c r="LSN470" s="43"/>
      <c r="LSO470" s="43"/>
      <c r="LSP470" s="43"/>
      <c r="LSQ470" s="43"/>
      <c r="LSR470" s="43"/>
      <c r="LSS470" s="43"/>
      <c r="LST470" s="43"/>
      <c r="LSU470" s="43"/>
      <c r="LSV470" s="43"/>
      <c r="LSW470" s="43"/>
      <c r="LSX470" s="43"/>
      <c r="LSY470" s="43"/>
      <c r="LSZ470" s="43"/>
      <c r="LTA470" s="43"/>
      <c r="LTB470" s="43"/>
      <c r="LTC470" s="43"/>
      <c r="LTD470" s="43"/>
      <c r="LTE470" s="43"/>
      <c r="LTF470" s="43"/>
      <c r="LTG470" s="43"/>
      <c r="LTH470" s="43"/>
      <c r="LTI470" s="43"/>
      <c r="LTJ470" s="43"/>
      <c r="LTK470" s="43"/>
      <c r="LTL470" s="43"/>
      <c r="LTM470" s="43"/>
      <c r="LTN470" s="43"/>
      <c r="LTO470" s="43"/>
      <c r="LTP470" s="43"/>
      <c r="LTQ470" s="43"/>
      <c r="LTR470" s="43"/>
      <c r="LTS470" s="43"/>
      <c r="LTT470" s="43"/>
      <c r="LTU470" s="43"/>
      <c r="LTV470" s="43"/>
      <c r="LTW470" s="43"/>
      <c r="LTX470" s="43"/>
      <c r="LTY470" s="43"/>
      <c r="LTZ470" s="43"/>
      <c r="LUA470" s="43"/>
      <c r="LUB470" s="43"/>
      <c r="LUC470" s="43"/>
      <c r="LUD470" s="43"/>
      <c r="LUE470" s="43"/>
      <c r="LUF470" s="43"/>
      <c r="LUG470" s="43"/>
      <c r="LUH470" s="43"/>
      <c r="LUI470" s="43"/>
      <c r="LUJ470" s="43"/>
      <c r="LUK470" s="43"/>
      <c r="LUL470" s="43"/>
      <c r="LUM470" s="43"/>
      <c r="LUN470" s="43"/>
      <c r="LUO470" s="43"/>
      <c r="LUP470" s="43"/>
      <c r="LUQ470" s="43"/>
      <c r="LUR470" s="43"/>
      <c r="LUS470" s="43"/>
      <c r="LUT470" s="43"/>
      <c r="LUU470" s="43"/>
      <c r="LUV470" s="43"/>
      <c r="LUW470" s="43"/>
      <c r="LUX470" s="43"/>
      <c r="LUY470" s="43"/>
      <c r="LUZ470" s="43"/>
      <c r="LVA470" s="43"/>
      <c r="LVB470" s="43"/>
      <c r="LVC470" s="43"/>
      <c r="LVD470" s="43"/>
      <c r="LVE470" s="43"/>
      <c r="LVF470" s="43"/>
      <c r="LVG470" s="43"/>
      <c r="LVH470" s="43"/>
      <c r="LVI470" s="43"/>
      <c r="LVJ470" s="43"/>
      <c r="LVK470" s="43"/>
      <c r="LVL470" s="43"/>
      <c r="LVM470" s="43"/>
      <c r="LVN470" s="43"/>
      <c r="LVO470" s="43"/>
      <c r="LVP470" s="43"/>
      <c r="LVQ470" s="43"/>
      <c r="LVR470" s="43"/>
      <c r="LVS470" s="43"/>
      <c r="LVT470" s="43"/>
      <c r="LVU470" s="43"/>
      <c r="LVV470" s="43"/>
      <c r="LVW470" s="43"/>
      <c r="LVX470" s="43"/>
      <c r="LVY470" s="43"/>
      <c r="LVZ470" s="43"/>
      <c r="LWA470" s="43"/>
      <c r="LWB470" s="43"/>
      <c r="LWC470" s="43"/>
      <c r="LWD470" s="43"/>
      <c r="LWE470" s="43"/>
      <c r="LWF470" s="43"/>
      <c r="LWG470" s="43"/>
      <c r="LWH470" s="43"/>
      <c r="LWI470" s="43"/>
      <c r="LWJ470" s="43"/>
      <c r="LWK470" s="43"/>
      <c r="LWL470" s="43"/>
      <c r="LWM470" s="43"/>
      <c r="LWN470" s="43"/>
      <c r="LWO470" s="43"/>
      <c r="LWP470" s="43"/>
      <c r="LWQ470" s="43"/>
      <c r="LWR470" s="43"/>
      <c r="LWS470" s="43"/>
      <c r="LWT470" s="43"/>
      <c r="LWU470" s="43"/>
      <c r="LWV470" s="43"/>
      <c r="LWW470" s="43"/>
      <c r="LWX470" s="43"/>
      <c r="LWY470" s="43"/>
      <c r="LWZ470" s="43"/>
      <c r="LXA470" s="43"/>
      <c r="LXB470" s="43"/>
      <c r="LXC470" s="43"/>
      <c r="LXD470" s="43"/>
      <c r="LXE470" s="43"/>
      <c r="LXF470" s="43"/>
      <c r="LXG470" s="43"/>
      <c r="LXH470" s="43"/>
      <c r="LXI470" s="43"/>
      <c r="LXJ470" s="43"/>
      <c r="LXK470" s="43"/>
      <c r="LXL470" s="43"/>
      <c r="LXM470" s="43"/>
      <c r="LXN470" s="43"/>
      <c r="LXO470" s="43"/>
      <c r="LXP470" s="43"/>
      <c r="LXQ470" s="43"/>
      <c r="LXR470" s="43"/>
      <c r="LXS470" s="43"/>
      <c r="LXT470" s="43"/>
      <c r="LXU470" s="43"/>
      <c r="LXV470" s="43"/>
      <c r="LXW470" s="43"/>
      <c r="LXX470" s="43"/>
      <c r="LXY470" s="43"/>
      <c r="LXZ470" s="43"/>
      <c r="LYA470" s="43"/>
      <c r="LYB470" s="43"/>
      <c r="LYC470" s="43"/>
      <c r="LYD470" s="43"/>
      <c r="LYE470" s="43"/>
      <c r="LYF470" s="43"/>
      <c r="LYG470" s="43"/>
      <c r="LYH470" s="43"/>
      <c r="LYI470" s="43"/>
      <c r="LYJ470" s="43"/>
      <c r="LYK470" s="43"/>
      <c r="LYL470" s="43"/>
      <c r="LYM470" s="43"/>
      <c r="LYN470" s="43"/>
      <c r="LYO470" s="43"/>
      <c r="LYP470" s="43"/>
      <c r="LYQ470" s="43"/>
      <c r="LYR470" s="43"/>
      <c r="LYS470" s="43"/>
      <c r="LYT470" s="43"/>
      <c r="LYU470" s="43"/>
      <c r="LYV470" s="43"/>
      <c r="LYW470" s="43"/>
      <c r="LYX470" s="43"/>
      <c r="LYY470" s="43"/>
      <c r="LYZ470" s="43"/>
      <c r="LZA470" s="43"/>
      <c r="LZB470" s="43"/>
      <c r="LZC470" s="43"/>
      <c r="LZD470" s="43"/>
      <c r="LZE470" s="43"/>
      <c r="LZF470" s="43"/>
      <c r="LZG470" s="43"/>
      <c r="LZH470" s="43"/>
      <c r="LZI470" s="43"/>
      <c r="LZJ470" s="43"/>
      <c r="LZK470" s="43"/>
      <c r="LZL470" s="43"/>
      <c r="LZM470" s="43"/>
      <c r="LZN470" s="43"/>
      <c r="LZO470" s="43"/>
      <c r="LZP470" s="43"/>
      <c r="LZQ470" s="43"/>
      <c r="LZR470" s="43"/>
      <c r="LZS470" s="43"/>
      <c r="LZT470" s="43"/>
      <c r="LZU470" s="43"/>
      <c r="LZV470" s="43"/>
      <c r="LZW470" s="43"/>
      <c r="LZX470" s="43"/>
      <c r="LZY470" s="43"/>
      <c r="LZZ470" s="43"/>
      <c r="MAA470" s="43"/>
      <c r="MAB470" s="43"/>
      <c r="MAC470" s="43"/>
      <c r="MAD470" s="43"/>
      <c r="MAE470" s="43"/>
      <c r="MAF470" s="43"/>
      <c r="MAG470" s="43"/>
      <c r="MAH470" s="43"/>
      <c r="MAI470" s="43"/>
      <c r="MAJ470" s="43"/>
      <c r="MAK470" s="43"/>
      <c r="MAL470" s="43"/>
      <c r="MAM470" s="43"/>
      <c r="MAN470" s="43"/>
      <c r="MAO470" s="43"/>
      <c r="MAP470" s="43"/>
      <c r="MAQ470" s="43"/>
      <c r="MAR470" s="43"/>
      <c r="MAS470" s="43"/>
      <c r="MAT470" s="43"/>
      <c r="MAU470" s="43"/>
      <c r="MAV470" s="43"/>
      <c r="MAW470" s="43"/>
      <c r="MAX470" s="43"/>
      <c r="MAY470" s="43"/>
      <c r="MAZ470" s="43"/>
      <c r="MBA470" s="43"/>
      <c r="MBB470" s="43"/>
      <c r="MBC470" s="43"/>
      <c r="MBD470" s="43"/>
      <c r="MBE470" s="43"/>
      <c r="MBF470" s="43"/>
      <c r="MBG470" s="43"/>
      <c r="MBH470" s="43"/>
      <c r="MBI470" s="43"/>
      <c r="MBJ470" s="43"/>
      <c r="MBK470" s="43"/>
      <c r="MBL470" s="43"/>
      <c r="MBM470" s="43"/>
      <c r="MBN470" s="43"/>
      <c r="MBO470" s="43"/>
      <c r="MBP470" s="43"/>
      <c r="MBQ470" s="43"/>
      <c r="MBR470" s="43"/>
      <c r="MBS470" s="43"/>
      <c r="MBT470" s="43"/>
      <c r="MBU470" s="43"/>
      <c r="MBV470" s="43"/>
      <c r="MBW470" s="43"/>
      <c r="MBX470" s="43"/>
      <c r="MBY470" s="43"/>
      <c r="MBZ470" s="43"/>
      <c r="MCA470" s="43"/>
      <c r="MCB470" s="43"/>
      <c r="MCC470" s="43"/>
      <c r="MCD470" s="43"/>
      <c r="MCE470" s="43"/>
      <c r="MCF470" s="43"/>
      <c r="MCG470" s="43"/>
      <c r="MCH470" s="43"/>
      <c r="MCI470" s="43"/>
      <c r="MCJ470" s="43"/>
      <c r="MCK470" s="43"/>
      <c r="MCL470" s="43"/>
      <c r="MCM470" s="43"/>
      <c r="MCN470" s="43"/>
      <c r="MCO470" s="43"/>
      <c r="MCP470" s="43"/>
      <c r="MCQ470" s="43"/>
      <c r="MCR470" s="43"/>
      <c r="MCS470" s="43"/>
      <c r="MCT470" s="43"/>
      <c r="MCU470" s="43"/>
      <c r="MCV470" s="43"/>
      <c r="MCW470" s="43"/>
      <c r="MCX470" s="43"/>
      <c r="MCY470" s="43"/>
      <c r="MCZ470" s="43"/>
      <c r="MDA470" s="43"/>
      <c r="MDB470" s="43"/>
      <c r="MDC470" s="43"/>
      <c r="MDD470" s="43"/>
      <c r="MDE470" s="43"/>
      <c r="MDF470" s="43"/>
      <c r="MDG470" s="43"/>
      <c r="MDH470" s="43"/>
      <c r="MDI470" s="43"/>
      <c r="MDJ470" s="43"/>
      <c r="MDK470" s="43"/>
      <c r="MDL470" s="43"/>
      <c r="MDM470" s="43"/>
      <c r="MDN470" s="43"/>
      <c r="MDO470" s="43"/>
      <c r="MDP470" s="43"/>
      <c r="MDQ470" s="43"/>
      <c r="MDR470" s="43"/>
      <c r="MDS470" s="43"/>
      <c r="MDT470" s="43"/>
      <c r="MDU470" s="43"/>
      <c r="MDV470" s="43"/>
      <c r="MDW470" s="43"/>
      <c r="MDX470" s="43"/>
      <c r="MDY470" s="43"/>
      <c r="MDZ470" s="43"/>
      <c r="MEA470" s="43"/>
      <c r="MEB470" s="43"/>
      <c r="MEC470" s="43"/>
      <c r="MED470" s="43"/>
      <c r="MEE470" s="43"/>
      <c r="MEF470" s="43"/>
      <c r="MEG470" s="43"/>
      <c r="MEH470" s="43"/>
      <c r="MEI470" s="43"/>
      <c r="MEJ470" s="43"/>
      <c r="MEK470" s="43"/>
      <c r="MEL470" s="43"/>
      <c r="MEM470" s="43"/>
      <c r="MEN470" s="43"/>
      <c r="MEO470" s="43"/>
      <c r="MEP470" s="43"/>
      <c r="MEQ470" s="43"/>
      <c r="MER470" s="43"/>
      <c r="MES470" s="43"/>
      <c r="MET470" s="43"/>
      <c r="MEU470" s="43"/>
      <c r="MEV470" s="43"/>
      <c r="MEW470" s="43"/>
      <c r="MEX470" s="43"/>
      <c r="MEY470" s="43"/>
      <c r="MEZ470" s="43"/>
      <c r="MFA470" s="43"/>
      <c r="MFB470" s="43"/>
      <c r="MFC470" s="43"/>
      <c r="MFD470" s="43"/>
      <c r="MFE470" s="43"/>
      <c r="MFF470" s="43"/>
      <c r="MFG470" s="43"/>
      <c r="MFH470" s="43"/>
      <c r="MFI470" s="43"/>
      <c r="MFJ470" s="43"/>
      <c r="MFK470" s="43"/>
      <c r="MFL470" s="43"/>
      <c r="MFM470" s="43"/>
      <c r="MFN470" s="43"/>
      <c r="MFO470" s="43"/>
      <c r="MFP470" s="43"/>
      <c r="MFQ470" s="43"/>
      <c r="MFR470" s="43"/>
      <c r="MFS470" s="43"/>
      <c r="MFT470" s="43"/>
      <c r="MFU470" s="43"/>
      <c r="MFV470" s="43"/>
      <c r="MFW470" s="43"/>
      <c r="MFX470" s="43"/>
      <c r="MFY470" s="43"/>
      <c r="MFZ470" s="43"/>
      <c r="MGA470" s="43"/>
      <c r="MGB470" s="43"/>
      <c r="MGC470" s="43"/>
      <c r="MGD470" s="43"/>
      <c r="MGE470" s="43"/>
      <c r="MGF470" s="43"/>
      <c r="MGG470" s="43"/>
      <c r="MGH470" s="43"/>
      <c r="MGI470" s="43"/>
      <c r="MGJ470" s="43"/>
      <c r="MGK470" s="43"/>
      <c r="MGL470" s="43"/>
      <c r="MGM470" s="43"/>
      <c r="MGN470" s="43"/>
      <c r="MGO470" s="43"/>
      <c r="MGP470" s="43"/>
      <c r="MGQ470" s="43"/>
      <c r="MGR470" s="43"/>
      <c r="MGS470" s="43"/>
      <c r="MGT470" s="43"/>
      <c r="MGU470" s="43"/>
      <c r="MGV470" s="43"/>
      <c r="MGW470" s="43"/>
      <c r="MGX470" s="43"/>
      <c r="MGY470" s="43"/>
      <c r="MGZ470" s="43"/>
      <c r="MHA470" s="43"/>
      <c r="MHB470" s="43"/>
      <c r="MHC470" s="43"/>
      <c r="MHD470" s="43"/>
      <c r="MHE470" s="43"/>
      <c r="MHF470" s="43"/>
      <c r="MHG470" s="43"/>
      <c r="MHH470" s="43"/>
      <c r="MHI470" s="43"/>
      <c r="MHJ470" s="43"/>
      <c r="MHK470" s="43"/>
      <c r="MHL470" s="43"/>
      <c r="MHM470" s="43"/>
      <c r="MHN470" s="43"/>
      <c r="MHO470" s="43"/>
      <c r="MHP470" s="43"/>
      <c r="MHQ470" s="43"/>
      <c r="MHR470" s="43"/>
      <c r="MHS470" s="43"/>
      <c r="MHT470" s="43"/>
      <c r="MHU470" s="43"/>
      <c r="MHV470" s="43"/>
      <c r="MHW470" s="43"/>
      <c r="MHX470" s="43"/>
      <c r="MHY470" s="43"/>
      <c r="MHZ470" s="43"/>
      <c r="MIA470" s="43"/>
      <c r="MIB470" s="43"/>
      <c r="MIC470" s="43"/>
      <c r="MID470" s="43"/>
      <c r="MIE470" s="43"/>
      <c r="MIF470" s="43"/>
      <c r="MIG470" s="43"/>
      <c r="MIH470" s="43"/>
      <c r="MII470" s="43"/>
      <c r="MIJ470" s="43"/>
      <c r="MIK470" s="43"/>
      <c r="MIL470" s="43"/>
      <c r="MIM470" s="43"/>
      <c r="MIN470" s="43"/>
      <c r="MIO470" s="43"/>
      <c r="MIP470" s="43"/>
      <c r="MIQ470" s="43"/>
      <c r="MIR470" s="43"/>
      <c r="MIS470" s="43"/>
      <c r="MIT470" s="43"/>
      <c r="MIU470" s="43"/>
      <c r="MIV470" s="43"/>
      <c r="MIW470" s="43"/>
      <c r="MIX470" s="43"/>
      <c r="MIY470" s="43"/>
      <c r="MIZ470" s="43"/>
      <c r="MJA470" s="43"/>
      <c r="MJB470" s="43"/>
      <c r="MJC470" s="43"/>
      <c r="MJD470" s="43"/>
      <c r="MJE470" s="43"/>
      <c r="MJF470" s="43"/>
      <c r="MJG470" s="43"/>
      <c r="MJH470" s="43"/>
      <c r="MJI470" s="43"/>
      <c r="MJJ470" s="43"/>
      <c r="MJK470" s="43"/>
      <c r="MJL470" s="43"/>
      <c r="MJM470" s="43"/>
      <c r="MJN470" s="43"/>
      <c r="MJO470" s="43"/>
      <c r="MJP470" s="43"/>
      <c r="MJQ470" s="43"/>
      <c r="MJR470" s="43"/>
      <c r="MJS470" s="43"/>
      <c r="MJT470" s="43"/>
      <c r="MJU470" s="43"/>
      <c r="MJV470" s="43"/>
      <c r="MJW470" s="43"/>
      <c r="MJX470" s="43"/>
      <c r="MJY470" s="43"/>
      <c r="MJZ470" s="43"/>
      <c r="MKA470" s="43"/>
      <c r="MKB470" s="43"/>
      <c r="MKC470" s="43"/>
      <c r="MKD470" s="43"/>
      <c r="MKE470" s="43"/>
      <c r="MKF470" s="43"/>
      <c r="MKG470" s="43"/>
      <c r="MKH470" s="43"/>
      <c r="MKI470" s="43"/>
      <c r="MKJ470" s="43"/>
      <c r="MKK470" s="43"/>
      <c r="MKL470" s="43"/>
      <c r="MKM470" s="43"/>
      <c r="MKN470" s="43"/>
      <c r="MKO470" s="43"/>
      <c r="MKP470" s="43"/>
      <c r="MKQ470" s="43"/>
      <c r="MKR470" s="43"/>
      <c r="MKS470" s="43"/>
      <c r="MKT470" s="43"/>
      <c r="MKU470" s="43"/>
      <c r="MKV470" s="43"/>
      <c r="MKW470" s="43"/>
      <c r="MKX470" s="43"/>
      <c r="MKY470" s="43"/>
      <c r="MKZ470" s="43"/>
      <c r="MLA470" s="43"/>
      <c r="MLB470" s="43"/>
      <c r="MLC470" s="43"/>
      <c r="MLD470" s="43"/>
      <c r="MLE470" s="43"/>
      <c r="MLF470" s="43"/>
      <c r="MLG470" s="43"/>
      <c r="MLH470" s="43"/>
      <c r="MLI470" s="43"/>
      <c r="MLJ470" s="43"/>
      <c r="MLK470" s="43"/>
      <c r="MLL470" s="43"/>
      <c r="MLM470" s="43"/>
      <c r="MLN470" s="43"/>
      <c r="MLO470" s="43"/>
      <c r="MLP470" s="43"/>
      <c r="MLQ470" s="43"/>
      <c r="MLR470" s="43"/>
      <c r="MLS470" s="43"/>
      <c r="MLT470" s="43"/>
      <c r="MLU470" s="43"/>
      <c r="MLV470" s="43"/>
      <c r="MLW470" s="43"/>
      <c r="MLX470" s="43"/>
      <c r="MLY470" s="43"/>
      <c r="MLZ470" s="43"/>
      <c r="MMA470" s="43"/>
      <c r="MMB470" s="43"/>
      <c r="MMC470" s="43"/>
      <c r="MMD470" s="43"/>
      <c r="MME470" s="43"/>
      <c r="MMF470" s="43"/>
      <c r="MMG470" s="43"/>
      <c r="MMH470" s="43"/>
      <c r="MMI470" s="43"/>
      <c r="MMJ470" s="43"/>
      <c r="MMK470" s="43"/>
      <c r="MML470" s="43"/>
      <c r="MMM470" s="43"/>
      <c r="MMN470" s="43"/>
      <c r="MMO470" s="43"/>
      <c r="MMP470" s="43"/>
      <c r="MMQ470" s="43"/>
      <c r="MMR470" s="43"/>
      <c r="MMS470" s="43"/>
      <c r="MMT470" s="43"/>
      <c r="MMU470" s="43"/>
      <c r="MMV470" s="43"/>
      <c r="MMW470" s="43"/>
      <c r="MMX470" s="43"/>
      <c r="MMY470" s="43"/>
      <c r="MMZ470" s="43"/>
      <c r="MNA470" s="43"/>
      <c r="MNB470" s="43"/>
      <c r="MNC470" s="43"/>
      <c r="MND470" s="43"/>
      <c r="MNE470" s="43"/>
      <c r="MNF470" s="43"/>
      <c r="MNG470" s="43"/>
      <c r="MNH470" s="43"/>
      <c r="MNI470" s="43"/>
      <c r="MNJ470" s="43"/>
      <c r="MNK470" s="43"/>
      <c r="MNL470" s="43"/>
      <c r="MNM470" s="43"/>
      <c r="MNN470" s="43"/>
      <c r="MNO470" s="43"/>
      <c r="MNP470" s="43"/>
      <c r="MNQ470" s="43"/>
      <c r="MNR470" s="43"/>
      <c r="MNS470" s="43"/>
      <c r="MNT470" s="43"/>
      <c r="MNU470" s="43"/>
      <c r="MNV470" s="43"/>
      <c r="MNW470" s="43"/>
      <c r="MNX470" s="43"/>
      <c r="MNY470" s="43"/>
      <c r="MNZ470" s="43"/>
      <c r="MOA470" s="43"/>
      <c r="MOB470" s="43"/>
      <c r="MOC470" s="43"/>
      <c r="MOD470" s="43"/>
      <c r="MOE470" s="43"/>
      <c r="MOF470" s="43"/>
      <c r="MOG470" s="43"/>
      <c r="MOH470" s="43"/>
      <c r="MOI470" s="43"/>
      <c r="MOJ470" s="43"/>
      <c r="MOK470" s="43"/>
      <c r="MOL470" s="43"/>
      <c r="MOM470" s="43"/>
      <c r="MON470" s="43"/>
      <c r="MOO470" s="43"/>
      <c r="MOP470" s="43"/>
      <c r="MOQ470" s="43"/>
      <c r="MOR470" s="43"/>
      <c r="MOS470" s="43"/>
      <c r="MOT470" s="43"/>
      <c r="MOU470" s="43"/>
      <c r="MOV470" s="43"/>
      <c r="MOW470" s="43"/>
      <c r="MOX470" s="43"/>
      <c r="MOY470" s="43"/>
      <c r="MOZ470" s="43"/>
      <c r="MPA470" s="43"/>
      <c r="MPB470" s="43"/>
      <c r="MPC470" s="43"/>
      <c r="MPD470" s="43"/>
      <c r="MPE470" s="43"/>
      <c r="MPF470" s="43"/>
      <c r="MPG470" s="43"/>
      <c r="MPH470" s="43"/>
      <c r="MPI470" s="43"/>
      <c r="MPJ470" s="43"/>
      <c r="MPK470" s="43"/>
      <c r="MPL470" s="43"/>
      <c r="MPM470" s="43"/>
      <c r="MPN470" s="43"/>
      <c r="MPO470" s="43"/>
      <c r="MPP470" s="43"/>
      <c r="MPQ470" s="43"/>
      <c r="MPR470" s="43"/>
      <c r="MPS470" s="43"/>
      <c r="MPT470" s="43"/>
      <c r="MPU470" s="43"/>
      <c r="MPV470" s="43"/>
      <c r="MPW470" s="43"/>
      <c r="MPX470" s="43"/>
      <c r="MPY470" s="43"/>
      <c r="MPZ470" s="43"/>
      <c r="MQA470" s="43"/>
      <c r="MQB470" s="43"/>
      <c r="MQC470" s="43"/>
      <c r="MQD470" s="43"/>
      <c r="MQE470" s="43"/>
      <c r="MQF470" s="43"/>
      <c r="MQG470" s="43"/>
      <c r="MQH470" s="43"/>
      <c r="MQI470" s="43"/>
      <c r="MQJ470" s="43"/>
      <c r="MQK470" s="43"/>
      <c r="MQL470" s="43"/>
      <c r="MQM470" s="43"/>
      <c r="MQN470" s="43"/>
      <c r="MQO470" s="43"/>
      <c r="MQP470" s="43"/>
      <c r="MQQ470" s="43"/>
      <c r="MQR470" s="43"/>
      <c r="MQS470" s="43"/>
      <c r="MQT470" s="43"/>
      <c r="MQU470" s="43"/>
      <c r="MQV470" s="43"/>
      <c r="MQW470" s="43"/>
      <c r="MQX470" s="43"/>
      <c r="MQY470" s="43"/>
      <c r="MQZ470" s="43"/>
      <c r="MRA470" s="43"/>
      <c r="MRB470" s="43"/>
      <c r="MRC470" s="43"/>
      <c r="MRD470" s="43"/>
      <c r="MRE470" s="43"/>
      <c r="MRF470" s="43"/>
      <c r="MRG470" s="43"/>
      <c r="MRH470" s="43"/>
      <c r="MRI470" s="43"/>
      <c r="MRJ470" s="43"/>
      <c r="MRK470" s="43"/>
      <c r="MRL470" s="43"/>
      <c r="MRM470" s="43"/>
      <c r="MRN470" s="43"/>
      <c r="MRO470" s="43"/>
      <c r="MRP470" s="43"/>
      <c r="MRQ470" s="43"/>
      <c r="MRR470" s="43"/>
      <c r="MRS470" s="43"/>
      <c r="MRT470" s="43"/>
      <c r="MRU470" s="43"/>
      <c r="MRV470" s="43"/>
      <c r="MRW470" s="43"/>
      <c r="MRX470" s="43"/>
      <c r="MRY470" s="43"/>
      <c r="MRZ470" s="43"/>
      <c r="MSA470" s="43"/>
      <c r="MSB470" s="43"/>
      <c r="MSC470" s="43"/>
      <c r="MSD470" s="43"/>
      <c r="MSE470" s="43"/>
      <c r="MSF470" s="43"/>
      <c r="MSG470" s="43"/>
      <c r="MSH470" s="43"/>
      <c r="MSI470" s="43"/>
      <c r="MSJ470" s="43"/>
      <c r="MSK470" s="43"/>
      <c r="MSL470" s="43"/>
      <c r="MSM470" s="43"/>
      <c r="MSN470" s="43"/>
      <c r="MSO470" s="43"/>
      <c r="MSP470" s="43"/>
      <c r="MSQ470" s="43"/>
      <c r="MSR470" s="43"/>
      <c r="MSS470" s="43"/>
      <c r="MST470" s="43"/>
      <c r="MSU470" s="43"/>
      <c r="MSV470" s="43"/>
      <c r="MSW470" s="43"/>
      <c r="MSX470" s="43"/>
      <c r="MSY470" s="43"/>
      <c r="MSZ470" s="43"/>
      <c r="MTA470" s="43"/>
      <c r="MTB470" s="43"/>
      <c r="MTC470" s="43"/>
      <c r="MTD470" s="43"/>
      <c r="MTE470" s="43"/>
      <c r="MTF470" s="43"/>
      <c r="MTG470" s="43"/>
      <c r="MTH470" s="43"/>
      <c r="MTI470" s="43"/>
      <c r="MTJ470" s="43"/>
      <c r="MTK470" s="43"/>
      <c r="MTL470" s="43"/>
      <c r="MTM470" s="43"/>
      <c r="MTN470" s="43"/>
      <c r="MTO470" s="43"/>
      <c r="MTP470" s="43"/>
      <c r="MTQ470" s="43"/>
      <c r="MTR470" s="43"/>
      <c r="MTS470" s="43"/>
      <c r="MTT470" s="43"/>
      <c r="MTU470" s="43"/>
      <c r="MTV470" s="43"/>
      <c r="MTW470" s="43"/>
      <c r="MTX470" s="43"/>
      <c r="MTY470" s="43"/>
      <c r="MTZ470" s="43"/>
      <c r="MUA470" s="43"/>
      <c r="MUB470" s="43"/>
      <c r="MUC470" s="43"/>
      <c r="MUD470" s="43"/>
      <c r="MUE470" s="43"/>
      <c r="MUF470" s="43"/>
      <c r="MUG470" s="43"/>
      <c r="MUH470" s="43"/>
      <c r="MUI470" s="43"/>
      <c r="MUJ470" s="43"/>
      <c r="MUK470" s="43"/>
      <c r="MUL470" s="43"/>
      <c r="MUM470" s="43"/>
      <c r="MUN470" s="43"/>
      <c r="MUO470" s="43"/>
      <c r="MUP470" s="43"/>
      <c r="MUQ470" s="43"/>
      <c r="MUR470" s="43"/>
      <c r="MUS470" s="43"/>
      <c r="MUT470" s="43"/>
      <c r="MUU470" s="43"/>
      <c r="MUV470" s="43"/>
      <c r="MUW470" s="43"/>
      <c r="MUX470" s="43"/>
      <c r="MUY470" s="43"/>
      <c r="MUZ470" s="43"/>
      <c r="MVA470" s="43"/>
      <c r="MVB470" s="43"/>
      <c r="MVC470" s="43"/>
      <c r="MVD470" s="43"/>
      <c r="MVE470" s="43"/>
      <c r="MVF470" s="43"/>
      <c r="MVG470" s="43"/>
      <c r="MVH470" s="43"/>
      <c r="MVI470" s="43"/>
      <c r="MVJ470" s="43"/>
      <c r="MVK470" s="43"/>
      <c r="MVL470" s="43"/>
      <c r="MVM470" s="43"/>
      <c r="MVN470" s="43"/>
      <c r="MVO470" s="43"/>
      <c r="MVP470" s="43"/>
      <c r="MVQ470" s="43"/>
      <c r="MVR470" s="43"/>
      <c r="MVS470" s="43"/>
      <c r="MVT470" s="43"/>
      <c r="MVU470" s="43"/>
      <c r="MVV470" s="43"/>
      <c r="MVW470" s="43"/>
      <c r="MVX470" s="43"/>
      <c r="MVY470" s="43"/>
      <c r="MVZ470" s="43"/>
      <c r="MWA470" s="43"/>
      <c r="MWB470" s="43"/>
      <c r="MWC470" s="43"/>
      <c r="MWD470" s="43"/>
      <c r="MWE470" s="43"/>
      <c r="MWF470" s="43"/>
      <c r="MWG470" s="43"/>
      <c r="MWH470" s="43"/>
      <c r="MWI470" s="43"/>
      <c r="MWJ470" s="43"/>
      <c r="MWK470" s="43"/>
      <c r="MWL470" s="43"/>
      <c r="MWM470" s="43"/>
      <c r="MWN470" s="43"/>
      <c r="MWO470" s="43"/>
      <c r="MWP470" s="43"/>
      <c r="MWQ470" s="43"/>
      <c r="MWR470" s="43"/>
      <c r="MWS470" s="43"/>
      <c r="MWT470" s="43"/>
      <c r="MWU470" s="43"/>
      <c r="MWV470" s="43"/>
      <c r="MWW470" s="43"/>
      <c r="MWX470" s="43"/>
      <c r="MWY470" s="43"/>
      <c r="MWZ470" s="43"/>
      <c r="MXA470" s="43"/>
      <c r="MXB470" s="43"/>
      <c r="MXC470" s="43"/>
      <c r="MXD470" s="43"/>
      <c r="MXE470" s="43"/>
      <c r="MXF470" s="43"/>
      <c r="MXG470" s="43"/>
      <c r="MXH470" s="43"/>
      <c r="MXI470" s="43"/>
      <c r="MXJ470" s="43"/>
      <c r="MXK470" s="43"/>
      <c r="MXL470" s="43"/>
      <c r="MXM470" s="43"/>
      <c r="MXN470" s="43"/>
      <c r="MXO470" s="43"/>
      <c r="MXP470" s="43"/>
      <c r="MXQ470" s="43"/>
      <c r="MXR470" s="43"/>
      <c r="MXS470" s="43"/>
      <c r="MXT470" s="43"/>
      <c r="MXU470" s="43"/>
      <c r="MXV470" s="43"/>
      <c r="MXW470" s="43"/>
      <c r="MXX470" s="43"/>
      <c r="MXY470" s="43"/>
      <c r="MXZ470" s="43"/>
      <c r="MYA470" s="43"/>
      <c r="MYB470" s="43"/>
      <c r="MYC470" s="43"/>
      <c r="MYD470" s="43"/>
      <c r="MYE470" s="43"/>
      <c r="MYF470" s="43"/>
      <c r="MYG470" s="43"/>
      <c r="MYH470" s="43"/>
      <c r="MYI470" s="43"/>
      <c r="MYJ470" s="43"/>
      <c r="MYK470" s="43"/>
      <c r="MYL470" s="43"/>
      <c r="MYM470" s="43"/>
      <c r="MYN470" s="43"/>
      <c r="MYO470" s="43"/>
      <c r="MYP470" s="43"/>
      <c r="MYQ470" s="43"/>
      <c r="MYR470" s="43"/>
      <c r="MYS470" s="43"/>
      <c r="MYT470" s="43"/>
      <c r="MYU470" s="43"/>
      <c r="MYV470" s="43"/>
      <c r="MYW470" s="43"/>
      <c r="MYX470" s="43"/>
      <c r="MYY470" s="43"/>
      <c r="MYZ470" s="43"/>
      <c r="MZA470" s="43"/>
      <c r="MZB470" s="43"/>
      <c r="MZC470" s="43"/>
      <c r="MZD470" s="43"/>
      <c r="MZE470" s="43"/>
      <c r="MZF470" s="43"/>
      <c r="MZG470" s="43"/>
      <c r="MZH470" s="43"/>
      <c r="MZI470" s="43"/>
      <c r="MZJ470" s="43"/>
      <c r="MZK470" s="43"/>
      <c r="MZL470" s="43"/>
      <c r="MZM470" s="43"/>
      <c r="MZN470" s="43"/>
      <c r="MZO470" s="43"/>
      <c r="MZP470" s="43"/>
      <c r="MZQ470" s="43"/>
      <c r="MZR470" s="43"/>
      <c r="MZS470" s="43"/>
      <c r="MZT470" s="43"/>
      <c r="MZU470" s="43"/>
      <c r="MZV470" s="43"/>
      <c r="MZW470" s="43"/>
      <c r="MZX470" s="43"/>
      <c r="MZY470" s="43"/>
      <c r="MZZ470" s="43"/>
      <c r="NAA470" s="43"/>
      <c r="NAB470" s="43"/>
      <c r="NAC470" s="43"/>
      <c r="NAD470" s="43"/>
      <c r="NAE470" s="43"/>
      <c r="NAF470" s="43"/>
      <c r="NAG470" s="43"/>
      <c r="NAH470" s="43"/>
      <c r="NAI470" s="43"/>
      <c r="NAJ470" s="43"/>
      <c r="NAK470" s="43"/>
      <c r="NAL470" s="43"/>
      <c r="NAM470" s="43"/>
      <c r="NAN470" s="43"/>
      <c r="NAO470" s="43"/>
      <c r="NAP470" s="43"/>
      <c r="NAQ470" s="43"/>
      <c r="NAR470" s="43"/>
      <c r="NAS470" s="43"/>
      <c r="NAT470" s="43"/>
      <c r="NAU470" s="43"/>
      <c r="NAV470" s="43"/>
      <c r="NAW470" s="43"/>
      <c r="NAX470" s="43"/>
      <c r="NAY470" s="43"/>
      <c r="NAZ470" s="43"/>
      <c r="NBA470" s="43"/>
      <c r="NBB470" s="43"/>
      <c r="NBC470" s="43"/>
      <c r="NBD470" s="43"/>
      <c r="NBE470" s="43"/>
      <c r="NBF470" s="43"/>
      <c r="NBG470" s="43"/>
      <c r="NBH470" s="43"/>
      <c r="NBI470" s="43"/>
      <c r="NBJ470" s="43"/>
      <c r="NBK470" s="43"/>
      <c r="NBL470" s="43"/>
      <c r="NBM470" s="43"/>
      <c r="NBN470" s="43"/>
      <c r="NBO470" s="43"/>
      <c r="NBP470" s="43"/>
      <c r="NBQ470" s="43"/>
      <c r="NBR470" s="43"/>
      <c r="NBS470" s="43"/>
      <c r="NBT470" s="43"/>
      <c r="NBU470" s="43"/>
      <c r="NBV470" s="43"/>
      <c r="NBW470" s="43"/>
      <c r="NBX470" s="43"/>
      <c r="NBY470" s="43"/>
      <c r="NBZ470" s="43"/>
      <c r="NCA470" s="43"/>
      <c r="NCB470" s="43"/>
      <c r="NCC470" s="43"/>
      <c r="NCD470" s="43"/>
      <c r="NCE470" s="43"/>
      <c r="NCF470" s="43"/>
      <c r="NCG470" s="43"/>
      <c r="NCH470" s="43"/>
      <c r="NCI470" s="43"/>
      <c r="NCJ470" s="43"/>
      <c r="NCK470" s="43"/>
      <c r="NCL470" s="43"/>
      <c r="NCM470" s="43"/>
      <c r="NCN470" s="43"/>
      <c r="NCO470" s="43"/>
      <c r="NCP470" s="43"/>
      <c r="NCQ470" s="43"/>
      <c r="NCR470" s="43"/>
      <c r="NCS470" s="43"/>
      <c r="NCT470" s="43"/>
      <c r="NCU470" s="43"/>
      <c r="NCV470" s="43"/>
      <c r="NCW470" s="43"/>
      <c r="NCX470" s="43"/>
      <c r="NCY470" s="43"/>
      <c r="NCZ470" s="43"/>
      <c r="NDA470" s="43"/>
      <c r="NDB470" s="43"/>
      <c r="NDC470" s="43"/>
      <c r="NDD470" s="43"/>
      <c r="NDE470" s="43"/>
      <c r="NDF470" s="43"/>
      <c r="NDG470" s="43"/>
      <c r="NDH470" s="43"/>
      <c r="NDI470" s="43"/>
      <c r="NDJ470" s="43"/>
      <c r="NDK470" s="43"/>
      <c r="NDL470" s="43"/>
      <c r="NDM470" s="43"/>
      <c r="NDN470" s="43"/>
      <c r="NDO470" s="43"/>
      <c r="NDP470" s="43"/>
      <c r="NDQ470" s="43"/>
      <c r="NDR470" s="43"/>
      <c r="NDS470" s="43"/>
      <c r="NDT470" s="43"/>
      <c r="NDU470" s="43"/>
      <c r="NDV470" s="43"/>
      <c r="NDW470" s="43"/>
      <c r="NDX470" s="43"/>
      <c r="NDY470" s="43"/>
      <c r="NDZ470" s="43"/>
      <c r="NEA470" s="43"/>
      <c r="NEB470" s="43"/>
      <c r="NEC470" s="43"/>
      <c r="NED470" s="43"/>
      <c r="NEE470" s="43"/>
      <c r="NEF470" s="43"/>
      <c r="NEG470" s="43"/>
      <c r="NEH470" s="43"/>
      <c r="NEI470" s="43"/>
      <c r="NEJ470" s="43"/>
      <c r="NEK470" s="43"/>
      <c r="NEL470" s="43"/>
      <c r="NEM470" s="43"/>
      <c r="NEN470" s="43"/>
      <c r="NEO470" s="43"/>
      <c r="NEP470" s="43"/>
      <c r="NEQ470" s="43"/>
      <c r="NER470" s="43"/>
      <c r="NES470" s="43"/>
      <c r="NET470" s="43"/>
      <c r="NEU470" s="43"/>
      <c r="NEV470" s="43"/>
      <c r="NEW470" s="43"/>
      <c r="NEX470" s="43"/>
      <c r="NEY470" s="43"/>
      <c r="NEZ470" s="43"/>
      <c r="NFA470" s="43"/>
      <c r="NFB470" s="43"/>
      <c r="NFC470" s="43"/>
      <c r="NFD470" s="43"/>
      <c r="NFE470" s="43"/>
      <c r="NFF470" s="43"/>
      <c r="NFG470" s="43"/>
      <c r="NFH470" s="43"/>
      <c r="NFI470" s="43"/>
      <c r="NFJ470" s="43"/>
      <c r="NFK470" s="43"/>
      <c r="NFL470" s="43"/>
      <c r="NFM470" s="43"/>
      <c r="NFN470" s="43"/>
      <c r="NFO470" s="43"/>
      <c r="NFP470" s="43"/>
      <c r="NFQ470" s="43"/>
      <c r="NFR470" s="43"/>
      <c r="NFS470" s="43"/>
      <c r="NFT470" s="43"/>
      <c r="NFU470" s="43"/>
      <c r="NFV470" s="43"/>
      <c r="NFW470" s="43"/>
      <c r="NFX470" s="43"/>
      <c r="NFY470" s="43"/>
      <c r="NFZ470" s="43"/>
      <c r="NGA470" s="43"/>
      <c r="NGB470" s="43"/>
      <c r="NGC470" s="43"/>
      <c r="NGD470" s="43"/>
      <c r="NGE470" s="43"/>
      <c r="NGF470" s="43"/>
      <c r="NGG470" s="43"/>
      <c r="NGH470" s="43"/>
      <c r="NGI470" s="43"/>
      <c r="NGJ470" s="43"/>
      <c r="NGK470" s="43"/>
      <c r="NGL470" s="43"/>
      <c r="NGM470" s="43"/>
      <c r="NGN470" s="43"/>
      <c r="NGO470" s="43"/>
      <c r="NGP470" s="43"/>
      <c r="NGQ470" s="43"/>
      <c r="NGR470" s="43"/>
      <c r="NGS470" s="43"/>
      <c r="NGT470" s="43"/>
      <c r="NGU470" s="43"/>
      <c r="NGV470" s="43"/>
      <c r="NGW470" s="43"/>
      <c r="NGX470" s="43"/>
      <c r="NGY470" s="43"/>
      <c r="NGZ470" s="43"/>
      <c r="NHA470" s="43"/>
      <c r="NHB470" s="43"/>
      <c r="NHC470" s="43"/>
      <c r="NHD470" s="43"/>
      <c r="NHE470" s="43"/>
      <c r="NHF470" s="43"/>
      <c r="NHG470" s="43"/>
      <c r="NHH470" s="43"/>
      <c r="NHI470" s="43"/>
      <c r="NHJ470" s="43"/>
      <c r="NHK470" s="43"/>
      <c r="NHL470" s="43"/>
      <c r="NHM470" s="43"/>
      <c r="NHN470" s="43"/>
      <c r="NHO470" s="43"/>
      <c r="NHP470" s="43"/>
      <c r="NHQ470" s="43"/>
      <c r="NHR470" s="43"/>
      <c r="NHS470" s="43"/>
      <c r="NHT470" s="43"/>
      <c r="NHU470" s="43"/>
      <c r="NHV470" s="43"/>
      <c r="NHW470" s="43"/>
      <c r="NHX470" s="43"/>
      <c r="NHY470" s="43"/>
      <c r="NHZ470" s="43"/>
      <c r="NIA470" s="43"/>
      <c r="NIB470" s="43"/>
      <c r="NIC470" s="43"/>
      <c r="NID470" s="43"/>
      <c r="NIE470" s="43"/>
      <c r="NIF470" s="43"/>
      <c r="NIG470" s="43"/>
      <c r="NIH470" s="43"/>
      <c r="NII470" s="43"/>
      <c r="NIJ470" s="43"/>
      <c r="NIK470" s="43"/>
      <c r="NIL470" s="43"/>
      <c r="NIM470" s="43"/>
      <c r="NIN470" s="43"/>
      <c r="NIO470" s="43"/>
      <c r="NIP470" s="43"/>
      <c r="NIQ470" s="43"/>
      <c r="NIR470" s="43"/>
      <c r="NIS470" s="43"/>
      <c r="NIT470" s="43"/>
      <c r="NIU470" s="43"/>
      <c r="NIV470" s="43"/>
      <c r="NIW470" s="43"/>
      <c r="NIX470" s="43"/>
      <c r="NIY470" s="43"/>
      <c r="NIZ470" s="43"/>
      <c r="NJA470" s="43"/>
      <c r="NJB470" s="43"/>
      <c r="NJC470" s="43"/>
      <c r="NJD470" s="43"/>
      <c r="NJE470" s="43"/>
      <c r="NJF470" s="43"/>
      <c r="NJG470" s="43"/>
      <c r="NJH470" s="43"/>
      <c r="NJI470" s="43"/>
      <c r="NJJ470" s="43"/>
      <c r="NJK470" s="43"/>
      <c r="NJL470" s="43"/>
      <c r="NJM470" s="43"/>
      <c r="NJN470" s="43"/>
      <c r="NJO470" s="43"/>
      <c r="NJP470" s="43"/>
      <c r="NJQ470" s="43"/>
      <c r="NJR470" s="43"/>
      <c r="NJS470" s="43"/>
      <c r="NJT470" s="43"/>
      <c r="NJU470" s="43"/>
      <c r="NJV470" s="43"/>
      <c r="NJW470" s="43"/>
      <c r="NJX470" s="43"/>
      <c r="NJY470" s="43"/>
      <c r="NJZ470" s="43"/>
      <c r="NKA470" s="43"/>
      <c r="NKB470" s="43"/>
      <c r="NKC470" s="43"/>
      <c r="NKD470" s="43"/>
      <c r="NKE470" s="43"/>
      <c r="NKF470" s="43"/>
      <c r="NKG470" s="43"/>
      <c r="NKH470" s="43"/>
      <c r="NKI470" s="43"/>
      <c r="NKJ470" s="43"/>
      <c r="NKK470" s="43"/>
      <c r="NKL470" s="43"/>
      <c r="NKM470" s="43"/>
      <c r="NKN470" s="43"/>
      <c r="NKO470" s="43"/>
      <c r="NKP470" s="43"/>
      <c r="NKQ470" s="43"/>
      <c r="NKR470" s="43"/>
      <c r="NKS470" s="43"/>
      <c r="NKT470" s="43"/>
      <c r="NKU470" s="43"/>
      <c r="NKV470" s="43"/>
      <c r="NKW470" s="43"/>
      <c r="NKX470" s="43"/>
      <c r="NKY470" s="43"/>
      <c r="NKZ470" s="43"/>
      <c r="NLA470" s="43"/>
      <c r="NLB470" s="43"/>
      <c r="NLC470" s="43"/>
      <c r="NLD470" s="43"/>
      <c r="NLE470" s="43"/>
      <c r="NLF470" s="43"/>
      <c r="NLG470" s="43"/>
      <c r="NLH470" s="43"/>
      <c r="NLI470" s="43"/>
      <c r="NLJ470" s="43"/>
      <c r="NLK470" s="43"/>
      <c r="NLL470" s="43"/>
      <c r="NLM470" s="43"/>
      <c r="NLN470" s="43"/>
      <c r="NLO470" s="43"/>
      <c r="NLP470" s="43"/>
      <c r="NLQ470" s="43"/>
      <c r="NLR470" s="43"/>
      <c r="NLS470" s="43"/>
      <c r="NLT470" s="43"/>
      <c r="NLU470" s="43"/>
      <c r="NLV470" s="43"/>
      <c r="NLW470" s="43"/>
      <c r="NLX470" s="43"/>
      <c r="NLY470" s="43"/>
      <c r="NLZ470" s="43"/>
      <c r="NMA470" s="43"/>
      <c r="NMB470" s="43"/>
      <c r="NMC470" s="43"/>
      <c r="NMD470" s="43"/>
      <c r="NME470" s="43"/>
      <c r="NMF470" s="43"/>
      <c r="NMG470" s="43"/>
      <c r="NMH470" s="43"/>
      <c r="NMI470" s="43"/>
      <c r="NMJ470" s="43"/>
      <c r="NMK470" s="43"/>
      <c r="NML470" s="43"/>
      <c r="NMM470" s="43"/>
      <c r="NMN470" s="43"/>
      <c r="NMO470" s="43"/>
      <c r="NMP470" s="43"/>
      <c r="NMQ470" s="43"/>
      <c r="NMR470" s="43"/>
      <c r="NMS470" s="43"/>
      <c r="NMT470" s="43"/>
      <c r="NMU470" s="43"/>
      <c r="NMV470" s="43"/>
      <c r="NMW470" s="43"/>
      <c r="NMX470" s="43"/>
      <c r="NMY470" s="43"/>
      <c r="NMZ470" s="43"/>
      <c r="NNA470" s="43"/>
      <c r="NNB470" s="43"/>
      <c r="NNC470" s="43"/>
      <c r="NND470" s="43"/>
      <c r="NNE470" s="43"/>
      <c r="NNF470" s="43"/>
      <c r="NNG470" s="43"/>
      <c r="NNH470" s="43"/>
      <c r="NNI470" s="43"/>
      <c r="NNJ470" s="43"/>
      <c r="NNK470" s="43"/>
      <c r="NNL470" s="43"/>
      <c r="NNM470" s="43"/>
      <c r="NNN470" s="43"/>
      <c r="NNO470" s="43"/>
      <c r="NNP470" s="43"/>
      <c r="NNQ470" s="43"/>
      <c r="NNR470" s="43"/>
      <c r="NNS470" s="43"/>
      <c r="NNT470" s="43"/>
      <c r="NNU470" s="43"/>
      <c r="NNV470" s="43"/>
      <c r="NNW470" s="43"/>
      <c r="NNX470" s="43"/>
      <c r="NNY470" s="43"/>
      <c r="NNZ470" s="43"/>
      <c r="NOA470" s="43"/>
      <c r="NOB470" s="43"/>
      <c r="NOC470" s="43"/>
      <c r="NOD470" s="43"/>
      <c r="NOE470" s="43"/>
      <c r="NOF470" s="43"/>
      <c r="NOG470" s="43"/>
      <c r="NOH470" s="43"/>
      <c r="NOI470" s="43"/>
      <c r="NOJ470" s="43"/>
      <c r="NOK470" s="43"/>
      <c r="NOL470" s="43"/>
      <c r="NOM470" s="43"/>
      <c r="NON470" s="43"/>
      <c r="NOO470" s="43"/>
      <c r="NOP470" s="43"/>
      <c r="NOQ470" s="43"/>
      <c r="NOR470" s="43"/>
      <c r="NOS470" s="43"/>
      <c r="NOT470" s="43"/>
      <c r="NOU470" s="43"/>
      <c r="NOV470" s="43"/>
      <c r="NOW470" s="43"/>
      <c r="NOX470" s="43"/>
      <c r="NOY470" s="43"/>
      <c r="NOZ470" s="43"/>
      <c r="NPA470" s="43"/>
      <c r="NPB470" s="43"/>
      <c r="NPC470" s="43"/>
      <c r="NPD470" s="43"/>
      <c r="NPE470" s="43"/>
      <c r="NPF470" s="43"/>
      <c r="NPG470" s="43"/>
      <c r="NPH470" s="43"/>
      <c r="NPI470" s="43"/>
      <c r="NPJ470" s="43"/>
      <c r="NPK470" s="43"/>
      <c r="NPL470" s="43"/>
      <c r="NPM470" s="43"/>
      <c r="NPN470" s="43"/>
      <c r="NPO470" s="43"/>
      <c r="NPP470" s="43"/>
      <c r="NPQ470" s="43"/>
      <c r="NPR470" s="43"/>
      <c r="NPS470" s="43"/>
      <c r="NPT470" s="43"/>
      <c r="NPU470" s="43"/>
      <c r="NPV470" s="43"/>
      <c r="NPW470" s="43"/>
      <c r="NPX470" s="43"/>
      <c r="NPY470" s="43"/>
      <c r="NPZ470" s="43"/>
      <c r="NQA470" s="43"/>
      <c r="NQB470" s="43"/>
      <c r="NQC470" s="43"/>
      <c r="NQD470" s="43"/>
      <c r="NQE470" s="43"/>
      <c r="NQF470" s="43"/>
      <c r="NQG470" s="43"/>
      <c r="NQH470" s="43"/>
      <c r="NQI470" s="43"/>
      <c r="NQJ470" s="43"/>
      <c r="NQK470" s="43"/>
      <c r="NQL470" s="43"/>
      <c r="NQM470" s="43"/>
      <c r="NQN470" s="43"/>
      <c r="NQO470" s="43"/>
      <c r="NQP470" s="43"/>
      <c r="NQQ470" s="43"/>
      <c r="NQR470" s="43"/>
      <c r="NQS470" s="43"/>
      <c r="NQT470" s="43"/>
      <c r="NQU470" s="43"/>
      <c r="NQV470" s="43"/>
      <c r="NQW470" s="43"/>
      <c r="NQX470" s="43"/>
      <c r="NQY470" s="43"/>
      <c r="NQZ470" s="43"/>
      <c r="NRA470" s="43"/>
      <c r="NRB470" s="43"/>
      <c r="NRC470" s="43"/>
      <c r="NRD470" s="43"/>
      <c r="NRE470" s="43"/>
      <c r="NRF470" s="43"/>
      <c r="NRG470" s="43"/>
      <c r="NRH470" s="43"/>
      <c r="NRI470" s="43"/>
      <c r="NRJ470" s="43"/>
      <c r="NRK470" s="43"/>
      <c r="NRL470" s="43"/>
      <c r="NRM470" s="43"/>
      <c r="NRN470" s="43"/>
      <c r="NRO470" s="43"/>
      <c r="NRP470" s="43"/>
      <c r="NRQ470" s="43"/>
      <c r="NRR470" s="43"/>
      <c r="NRS470" s="43"/>
      <c r="NRT470" s="43"/>
      <c r="NRU470" s="43"/>
      <c r="NRV470" s="43"/>
      <c r="NRW470" s="43"/>
      <c r="NRX470" s="43"/>
      <c r="NRY470" s="43"/>
      <c r="NRZ470" s="43"/>
      <c r="NSA470" s="43"/>
      <c r="NSB470" s="43"/>
      <c r="NSC470" s="43"/>
      <c r="NSD470" s="43"/>
      <c r="NSE470" s="43"/>
      <c r="NSF470" s="43"/>
      <c r="NSG470" s="43"/>
      <c r="NSH470" s="43"/>
      <c r="NSI470" s="43"/>
      <c r="NSJ470" s="43"/>
      <c r="NSK470" s="43"/>
      <c r="NSL470" s="43"/>
      <c r="NSM470" s="43"/>
      <c r="NSN470" s="43"/>
      <c r="NSO470" s="43"/>
      <c r="NSP470" s="43"/>
      <c r="NSQ470" s="43"/>
      <c r="NSR470" s="43"/>
      <c r="NSS470" s="43"/>
      <c r="NST470" s="43"/>
      <c r="NSU470" s="43"/>
      <c r="NSV470" s="43"/>
      <c r="NSW470" s="43"/>
      <c r="NSX470" s="43"/>
      <c r="NSY470" s="43"/>
      <c r="NSZ470" s="43"/>
      <c r="NTA470" s="43"/>
      <c r="NTB470" s="43"/>
      <c r="NTC470" s="43"/>
      <c r="NTD470" s="43"/>
      <c r="NTE470" s="43"/>
      <c r="NTF470" s="43"/>
      <c r="NTG470" s="43"/>
      <c r="NTH470" s="43"/>
      <c r="NTI470" s="43"/>
      <c r="NTJ470" s="43"/>
      <c r="NTK470" s="43"/>
      <c r="NTL470" s="43"/>
      <c r="NTM470" s="43"/>
      <c r="NTN470" s="43"/>
      <c r="NTO470" s="43"/>
      <c r="NTP470" s="43"/>
      <c r="NTQ470" s="43"/>
      <c r="NTR470" s="43"/>
      <c r="NTS470" s="43"/>
      <c r="NTT470" s="43"/>
      <c r="NTU470" s="43"/>
      <c r="NTV470" s="43"/>
      <c r="NTW470" s="43"/>
      <c r="NTX470" s="43"/>
      <c r="NTY470" s="43"/>
      <c r="NTZ470" s="43"/>
      <c r="NUA470" s="43"/>
      <c r="NUB470" s="43"/>
      <c r="NUC470" s="43"/>
      <c r="NUD470" s="43"/>
      <c r="NUE470" s="43"/>
      <c r="NUF470" s="43"/>
      <c r="NUG470" s="43"/>
      <c r="NUH470" s="43"/>
      <c r="NUI470" s="43"/>
      <c r="NUJ470" s="43"/>
      <c r="NUK470" s="43"/>
      <c r="NUL470" s="43"/>
      <c r="NUM470" s="43"/>
      <c r="NUN470" s="43"/>
      <c r="NUO470" s="43"/>
      <c r="NUP470" s="43"/>
      <c r="NUQ470" s="43"/>
      <c r="NUR470" s="43"/>
      <c r="NUS470" s="43"/>
      <c r="NUT470" s="43"/>
      <c r="NUU470" s="43"/>
      <c r="NUV470" s="43"/>
      <c r="NUW470" s="43"/>
      <c r="NUX470" s="43"/>
      <c r="NUY470" s="43"/>
      <c r="NUZ470" s="43"/>
      <c r="NVA470" s="43"/>
      <c r="NVB470" s="43"/>
      <c r="NVC470" s="43"/>
      <c r="NVD470" s="43"/>
      <c r="NVE470" s="43"/>
      <c r="NVF470" s="43"/>
      <c r="NVG470" s="43"/>
      <c r="NVH470" s="43"/>
      <c r="NVI470" s="43"/>
      <c r="NVJ470" s="43"/>
      <c r="NVK470" s="43"/>
      <c r="NVL470" s="43"/>
      <c r="NVM470" s="43"/>
      <c r="NVN470" s="43"/>
      <c r="NVO470" s="43"/>
      <c r="NVP470" s="43"/>
      <c r="NVQ470" s="43"/>
      <c r="NVR470" s="43"/>
      <c r="NVS470" s="43"/>
      <c r="NVT470" s="43"/>
      <c r="NVU470" s="43"/>
      <c r="NVV470" s="43"/>
      <c r="NVW470" s="43"/>
      <c r="NVX470" s="43"/>
      <c r="NVY470" s="43"/>
      <c r="NVZ470" s="43"/>
      <c r="NWA470" s="43"/>
      <c r="NWB470" s="43"/>
      <c r="NWC470" s="43"/>
      <c r="NWD470" s="43"/>
      <c r="NWE470" s="43"/>
      <c r="NWF470" s="43"/>
      <c r="NWG470" s="43"/>
      <c r="NWH470" s="43"/>
      <c r="NWI470" s="43"/>
      <c r="NWJ470" s="43"/>
      <c r="NWK470" s="43"/>
      <c r="NWL470" s="43"/>
      <c r="NWM470" s="43"/>
      <c r="NWN470" s="43"/>
      <c r="NWO470" s="43"/>
      <c r="NWP470" s="43"/>
      <c r="NWQ470" s="43"/>
      <c r="NWR470" s="43"/>
      <c r="NWS470" s="43"/>
      <c r="NWT470" s="43"/>
      <c r="NWU470" s="43"/>
      <c r="NWV470" s="43"/>
      <c r="NWW470" s="43"/>
      <c r="NWX470" s="43"/>
      <c r="NWY470" s="43"/>
      <c r="NWZ470" s="43"/>
      <c r="NXA470" s="43"/>
      <c r="NXB470" s="43"/>
      <c r="NXC470" s="43"/>
      <c r="NXD470" s="43"/>
      <c r="NXE470" s="43"/>
      <c r="NXF470" s="43"/>
      <c r="NXG470" s="43"/>
      <c r="NXH470" s="43"/>
      <c r="NXI470" s="43"/>
      <c r="NXJ470" s="43"/>
      <c r="NXK470" s="43"/>
      <c r="NXL470" s="43"/>
      <c r="NXM470" s="43"/>
      <c r="NXN470" s="43"/>
      <c r="NXO470" s="43"/>
      <c r="NXP470" s="43"/>
      <c r="NXQ470" s="43"/>
      <c r="NXR470" s="43"/>
      <c r="NXS470" s="43"/>
      <c r="NXT470" s="43"/>
      <c r="NXU470" s="43"/>
      <c r="NXV470" s="43"/>
      <c r="NXW470" s="43"/>
      <c r="NXX470" s="43"/>
      <c r="NXY470" s="43"/>
      <c r="NXZ470" s="43"/>
      <c r="NYA470" s="43"/>
      <c r="NYB470" s="43"/>
      <c r="NYC470" s="43"/>
      <c r="NYD470" s="43"/>
      <c r="NYE470" s="43"/>
      <c r="NYF470" s="43"/>
      <c r="NYG470" s="43"/>
      <c r="NYH470" s="43"/>
      <c r="NYI470" s="43"/>
      <c r="NYJ470" s="43"/>
      <c r="NYK470" s="43"/>
      <c r="NYL470" s="43"/>
      <c r="NYM470" s="43"/>
      <c r="NYN470" s="43"/>
      <c r="NYO470" s="43"/>
      <c r="NYP470" s="43"/>
      <c r="NYQ470" s="43"/>
      <c r="NYR470" s="43"/>
      <c r="NYS470" s="43"/>
      <c r="NYT470" s="43"/>
      <c r="NYU470" s="43"/>
      <c r="NYV470" s="43"/>
      <c r="NYW470" s="43"/>
      <c r="NYX470" s="43"/>
      <c r="NYY470" s="43"/>
      <c r="NYZ470" s="43"/>
      <c r="NZA470" s="43"/>
      <c r="NZB470" s="43"/>
      <c r="NZC470" s="43"/>
      <c r="NZD470" s="43"/>
      <c r="NZE470" s="43"/>
      <c r="NZF470" s="43"/>
      <c r="NZG470" s="43"/>
      <c r="NZH470" s="43"/>
      <c r="NZI470" s="43"/>
      <c r="NZJ470" s="43"/>
      <c r="NZK470" s="43"/>
      <c r="NZL470" s="43"/>
      <c r="NZM470" s="43"/>
      <c r="NZN470" s="43"/>
      <c r="NZO470" s="43"/>
      <c r="NZP470" s="43"/>
      <c r="NZQ470" s="43"/>
      <c r="NZR470" s="43"/>
      <c r="NZS470" s="43"/>
      <c r="NZT470" s="43"/>
      <c r="NZU470" s="43"/>
      <c r="NZV470" s="43"/>
      <c r="NZW470" s="43"/>
      <c r="NZX470" s="43"/>
      <c r="NZY470" s="43"/>
      <c r="NZZ470" s="43"/>
      <c r="OAA470" s="43"/>
      <c r="OAB470" s="43"/>
      <c r="OAC470" s="43"/>
      <c r="OAD470" s="43"/>
      <c r="OAE470" s="43"/>
      <c r="OAF470" s="43"/>
      <c r="OAG470" s="43"/>
      <c r="OAH470" s="43"/>
      <c r="OAI470" s="43"/>
      <c r="OAJ470" s="43"/>
      <c r="OAK470" s="43"/>
      <c r="OAL470" s="43"/>
      <c r="OAM470" s="43"/>
      <c r="OAN470" s="43"/>
      <c r="OAO470" s="43"/>
      <c r="OAP470" s="43"/>
      <c r="OAQ470" s="43"/>
      <c r="OAR470" s="43"/>
      <c r="OAS470" s="43"/>
      <c r="OAT470" s="43"/>
      <c r="OAU470" s="43"/>
      <c r="OAV470" s="43"/>
      <c r="OAW470" s="43"/>
      <c r="OAX470" s="43"/>
      <c r="OAY470" s="43"/>
      <c r="OAZ470" s="43"/>
      <c r="OBA470" s="43"/>
      <c r="OBB470" s="43"/>
      <c r="OBC470" s="43"/>
      <c r="OBD470" s="43"/>
      <c r="OBE470" s="43"/>
      <c r="OBF470" s="43"/>
      <c r="OBG470" s="43"/>
      <c r="OBH470" s="43"/>
      <c r="OBI470" s="43"/>
      <c r="OBJ470" s="43"/>
      <c r="OBK470" s="43"/>
      <c r="OBL470" s="43"/>
      <c r="OBM470" s="43"/>
      <c r="OBN470" s="43"/>
      <c r="OBO470" s="43"/>
      <c r="OBP470" s="43"/>
      <c r="OBQ470" s="43"/>
      <c r="OBR470" s="43"/>
      <c r="OBS470" s="43"/>
      <c r="OBT470" s="43"/>
      <c r="OBU470" s="43"/>
      <c r="OBV470" s="43"/>
      <c r="OBW470" s="43"/>
      <c r="OBX470" s="43"/>
      <c r="OBY470" s="43"/>
      <c r="OBZ470" s="43"/>
      <c r="OCA470" s="43"/>
      <c r="OCB470" s="43"/>
      <c r="OCC470" s="43"/>
      <c r="OCD470" s="43"/>
      <c r="OCE470" s="43"/>
      <c r="OCF470" s="43"/>
      <c r="OCG470" s="43"/>
      <c r="OCH470" s="43"/>
      <c r="OCI470" s="43"/>
      <c r="OCJ470" s="43"/>
      <c r="OCK470" s="43"/>
      <c r="OCL470" s="43"/>
      <c r="OCM470" s="43"/>
      <c r="OCN470" s="43"/>
      <c r="OCO470" s="43"/>
      <c r="OCP470" s="43"/>
      <c r="OCQ470" s="43"/>
      <c r="OCR470" s="43"/>
      <c r="OCS470" s="43"/>
      <c r="OCT470" s="43"/>
      <c r="OCU470" s="43"/>
      <c r="OCV470" s="43"/>
      <c r="OCW470" s="43"/>
      <c r="OCX470" s="43"/>
      <c r="OCY470" s="43"/>
      <c r="OCZ470" s="43"/>
      <c r="ODA470" s="43"/>
      <c r="ODB470" s="43"/>
      <c r="ODC470" s="43"/>
      <c r="ODD470" s="43"/>
      <c r="ODE470" s="43"/>
      <c r="ODF470" s="43"/>
      <c r="ODG470" s="43"/>
      <c r="ODH470" s="43"/>
      <c r="ODI470" s="43"/>
      <c r="ODJ470" s="43"/>
      <c r="ODK470" s="43"/>
      <c r="ODL470" s="43"/>
      <c r="ODM470" s="43"/>
      <c r="ODN470" s="43"/>
      <c r="ODO470" s="43"/>
      <c r="ODP470" s="43"/>
      <c r="ODQ470" s="43"/>
      <c r="ODR470" s="43"/>
      <c r="ODS470" s="43"/>
      <c r="ODT470" s="43"/>
      <c r="ODU470" s="43"/>
      <c r="ODV470" s="43"/>
      <c r="ODW470" s="43"/>
      <c r="ODX470" s="43"/>
      <c r="ODY470" s="43"/>
      <c r="ODZ470" s="43"/>
      <c r="OEA470" s="43"/>
      <c r="OEB470" s="43"/>
      <c r="OEC470" s="43"/>
      <c r="OED470" s="43"/>
      <c r="OEE470" s="43"/>
      <c r="OEF470" s="43"/>
      <c r="OEG470" s="43"/>
      <c r="OEH470" s="43"/>
      <c r="OEI470" s="43"/>
      <c r="OEJ470" s="43"/>
      <c r="OEK470" s="43"/>
      <c r="OEL470" s="43"/>
      <c r="OEM470" s="43"/>
      <c r="OEN470" s="43"/>
      <c r="OEO470" s="43"/>
      <c r="OEP470" s="43"/>
      <c r="OEQ470" s="43"/>
      <c r="OER470" s="43"/>
      <c r="OES470" s="43"/>
      <c r="OET470" s="43"/>
      <c r="OEU470" s="43"/>
      <c r="OEV470" s="43"/>
      <c r="OEW470" s="43"/>
      <c r="OEX470" s="43"/>
      <c r="OEY470" s="43"/>
      <c r="OEZ470" s="43"/>
      <c r="OFA470" s="43"/>
      <c r="OFB470" s="43"/>
      <c r="OFC470" s="43"/>
      <c r="OFD470" s="43"/>
      <c r="OFE470" s="43"/>
      <c r="OFF470" s="43"/>
      <c r="OFG470" s="43"/>
      <c r="OFH470" s="43"/>
      <c r="OFI470" s="43"/>
      <c r="OFJ470" s="43"/>
      <c r="OFK470" s="43"/>
      <c r="OFL470" s="43"/>
      <c r="OFM470" s="43"/>
      <c r="OFN470" s="43"/>
      <c r="OFO470" s="43"/>
      <c r="OFP470" s="43"/>
      <c r="OFQ470" s="43"/>
      <c r="OFR470" s="43"/>
      <c r="OFS470" s="43"/>
      <c r="OFT470" s="43"/>
      <c r="OFU470" s="43"/>
      <c r="OFV470" s="43"/>
      <c r="OFW470" s="43"/>
      <c r="OFX470" s="43"/>
      <c r="OFY470" s="43"/>
      <c r="OFZ470" s="43"/>
      <c r="OGA470" s="43"/>
      <c r="OGB470" s="43"/>
      <c r="OGC470" s="43"/>
      <c r="OGD470" s="43"/>
      <c r="OGE470" s="43"/>
      <c r="OGF470" s="43"/>
      <c r="OGG470" s="43"/>
      <c r="OGH470" s="43"/>
      <c r="OGI470" s="43"/>
      <c r="OGJ470" s="43"/>
      <c r="OGK470" s="43"/>
      <c r="OGL470" s="43"/>
      <c r="OGM470" s="43"/>
      <c r="OGN470" s="43"/>
      <c r="OGO470" s="43"/>
      <c r="OGP470" s="43"/>
      <c r="OGQ470" s="43"/>
      <c r="OGR470" s="43"/>
      <c r="OGS470" s="43"/>
      <c r="OGT470" s="43"/>
      <c r="OGU470" s="43"/>
      <c r="OGV470" s="43"/>
      <c r="OGW470" s="43"/>
      <c r="OGX470" s="43"/>
      <c r="OGY470" s="43"/>
      <c r="OGZ470" s="43"/>
      <c r="OHA470" s="43"/>
      <c r="OHB470" s="43"/>
      <c r="OHC470" s="43"/>
      <c r="OHD470" s="43"/>
      <c r="OHE470" s="43"/>
      <c r="OHF470" s="43"/>
      <c r="OHG470" s="43"/>
      <c r="OHH470" s="43"/>
      <c r="OHI470" s="43"/>
      <c r="OHJ470" s="43"/>
      <c r="OHK470" s="43"/>
      <c r="OHL470" s="43"/>
      <c r="OHM470" s="43"/>
      <c r="OHN470" s="43"/>
      <c r="OHO470" s="43"/>
      <c r="OHP470" s="43"/>
      <c r="OHQ470" s="43"/>
      <c r="OHR470" s="43"/>
      <c r="OHS470" s="43"/>
      <c r="OHT470" s="43"/>
      <c r="OHU470" s="43"/>
      <c r="OHV470" s="43"/>
      <c r="OHW470" s="43"/>
      <c r="OHX470" s="43"/>
      <c r="OHY470" s="43"/>
      <c r="OHZ470" s="43"/>
      <c r="OIA470" s="43"/>
      <c r="OIB470" s="43"/>
      <c r="OIC470" s="43"/>
      <c r="OID470" s="43"/>
      <c r="OIE470" s="43"/>
      <c r="OIF470" s="43"/>
      <c r="OIG470" s="43"/>
      <c r="OIH470" s="43"/>
      <c r="OII470" s="43"/>
      <c r="OIJ470" s="43"/>
      <c r="OIK470" s="43"/>
      <c r="OIL470" s="43"/>
      <c r="OIM470" s="43"/>
      <c r="OIN470" s="43"/>
      <c r="OIO470" s="43"/>
      <c r="OIP470" s="43"/>
      <c r="OIQ470" s="43"/>
      <c r="OIR470" s="43"/>
      <c r="OIS470" s="43"/>
      <c r="OIT470" s="43"/>
      <c r="OIU470" s="43"/>
      <c r="OIV470" s="43"/>
      <c r="OIW470" s="43"/>
      <c r="OIX470" s="43"/>
      <c r="OIY470" s="43"/>
      <c r="OIZ470" s="43"/>
      <c r="OJA470" s="43"/>
      <c r="OJB470" s="43"/>
      <c r="OJC470" s="43"/>
      <c r="OJD470" s="43"/>
      <c r="OJE470" s="43"/>
      <c r="OJF470" s="43"/>
      <c r="OJG470" s="43"/>
      <c r="OJH470" s="43"/>
      <c r="OJI470" s="43"/>
      <c r="OJJ470" s="43"/>
      <c r="OJK470" s="43"/>
      <c r="OJL470" s="43"/>
      <c r="OJM470" s="43"/>
      <c r="OJN470" s="43"/>
      <c r="OJO470" s="43"/>
      <c r="OJP470" s="43"/>
      <c r="OJQ470" s="43"/>
      <c r="OJR470" s="43"/>
      <c r="OJS470" s="43"/>
      <c r="OJT470" s="43"/>
      <c r="OJU470" s="43"/>
      <c r="OJV470" s="43"/>
      <c r="OJW470" s="43"/>
      <c r="OJX470" s="43"/>
      <c r="OJY470" s="43"/>
      <c r="OJZ470" s="43"/>
      <c r="OKA470" s="43"/>
      <c r="OKB470" s="43"/>
      <c r="OKC470" s="43"/>
      <c r="OKD470" s="43"/>
      <c r="OKE470" s="43"/>
      <c r="OKF470" s="43"/>
      <c r="OKG470" s="43"/>
      <c r="OKH470" s="43"/>
      <c r="OKI470" s="43"/>
      <c r="OKJ470" s="43"/>
      <c r="OKK470" s="43"/>
      <c r="OKL470" s="43"/>
      <c r="OKM470" s="43"/>
      <c r="OKN470" s="43"/>
      <c r="OKO470" s="43"/>
      <c r="OKP470" s="43"/>
      <c r="OKQ470" s="43"/>
      <c r="OKR470" s="43"/>
      <c r="OKS470" s="43"/>
      <c r="OKT470" s="43"/>
      <c r="OKU470" s="43"/>
      <c r="OKV470" s="43"/>
      <c r="OKW470" s="43"/>
      <c r="OKX470" s="43"/>
      <c r="OKY470" s="43"/>
      <c r="OKZ470" s="43"/>
      <c r="OLA470" s="43"/>
      <c r="OLB470" s="43"/>
      <c r="OLC470" s="43"/>
      <c r="OLD470" s="43"/>
      <c r="OLE470" s="43"/>
      <c r="OLF470" s="43"/>
      <c r="OLG470" s="43"/>
      <c r="OLH470" s="43"/>
      <c r="OLI470" s="43"/>
      <c r="OLJ470" s="43"/>
      <c r="OLK470" s="43"/>
      <c r="OLL470" s="43"/>
      <c r="OLM470" s="43"/>
      <c r="OLN470" s="43"/>
      <c r="OLO470" s="43"/>
      <c r="OLP470" s="43"/>
      <c r="OLQ470" s="43"/>
      <c r="OLR470" s="43"/>
      <c r="OLS470" s="43"/>
      <c r="OLT470" s="43"/>
      <c r="OLU470" s="43"/>
      <c r="OLV470" s="43"/>
      <c r="OLW470" s="43"/>
      <c r="OLX470" s="43"/>
      <c r="OLY470" s="43"/>
      <c r="OLZ470" s="43"/>
      <c r="OMA470" s="43"/>
      <c r="OMB470" s="43"/>
      <c r="OMC470" s="43"/>
      <c r="OMD470" s="43"/>
      <c r="OME470" s="43"/>
      <c r="OMF470" s="43"/>
      <c r="OMG470" s="43"/>
      <c r="OMH470" s="43"/>
      <c r="OMI470" s="43"/>
      <c r="OMJ470" s="43"/>
      <c r="OMK470" s="43"/>
      <c r="OML470" s="43"/>
      <c r="OMM470" s="43"/>
      <c r="OMN470" s="43"/>
      <c r="OMO470" s="43"/>
      <c r="OMP470" s="43"/>
      <c r="OMQ470" s="43"/>
      <c r="OMR470" s="43"/>
      <c r="OMS470" s="43"/>
      <c r="OMT470" s="43"/>
      <c r="OMU470" s="43"/>
      <c r="OMV470" s="43"/>
      <c r="OMW470" s="43"/>
      <c r="OMX470" s="43"/>
      <c r="OMY470" s="43"/>
      <c r="OMZ470" s="43"/>
      <c r="ONA470" s="43"/>
      <c r="ONB470" s="43"/>
      <c r="ONC470" s="43"/>
      <c r="OND470" s="43"/>
      <c r="ONE470" s="43"/>
      <c r="ONF470" s="43"/>
      <c r="ONG470" s="43"/>
      <c r="ONH470" s="43"/>
      <c r="ONI470" s="43"/>
      <c r="ONJ470" s="43"/>
      <c r="ONK470" s="43"/>
      <c r="ONL470" s="43"/>
      <c r="ONM470" s="43"/>
      <c r="ONN470" s="43"/>
      <c r="ONO470" s="43"/>
      <c r="ONP470" s="43"/>
      <c r="ONQ470" s="43"/>
      <c r="ONR470" s="43"/>
      <c r="ONS470" s="43"/>
      <c r="ONT470" s="43"/>
      <c r="ONU470" s="43"/>
      <c r="ONV470" s="43"/>
      <c r="ONW470" s="43"/>
      <c r="ONX470" s="43"/>
      <c r="ONY470" s="43"/>
      <c r="ONZ470" s="43"/>
      <c r="OOA470" s="43"/>
      <c r="OOB470" s="43"/>
      <c r="OOC470" s="43"/>
      <c r="OOD470" s="43"/>
      <c r="OOE470" s="43"/>
      <c r="OOF470" s="43"/>
      <c r="OOG470" s="43"/>
      <c r="OOH470" s="43"/>
      <c r="OOI470" s="43"/>
      <c r="OOJ470" s="43"/>
      <c r="OOK470" s="43"/>
      <c r="OOL470" s="43"/>
      <c r="OOM470" s="43"/>
      <c r="OON470" s="43"/>
      <c r="OOO470" s="43"/>
      <c r="OOP470" s="43"/>
      <c r="OOQ470" s="43"/>
      <c r="OOR470" s="43"/>
      <c r="OOS470" s="43"/>
      <c r="OOT470" s="43"/>
      <c r="OOU470" s="43"/>
      <c r="OOV470" s="43"/>
      <c r="OOW470" s="43"/>
      <c r="OOX470" s="43"/>
      <c r="OOY470" s="43"/>
      <c r="OOZ470" s="43"/>
      <c r="OPA470" s="43"/>
      <c r="OPB470" s="43"/>
      <c r="OPC470" s="43"/>
      <c r="OPD470" s="43"/>
      <c r="OPE470" s="43"/>
      <c r="OPF470" s="43"/>
      <c r="OPG470" s="43"/>
      <c r="OPH470" s="43"/>
      <c r="OPI470" s="43"/>
      <c r="OPJ470" s="43"/>
      <c r="OPK470" s="43"/>
      <c r="OPL470" s="43"/>
      <c r="OPM470" s="43"/>
      <c r="OPN470" s="43"/>
      <c r="OPO470" s="43"/>
      <c r="OPP470" s="43"/>
      <c r="OPQ470" s="43"/>
      <c r="OPR470" s="43"/>
      <c r="OPS470" s="43"/>
      <c r="OPT470" s="43"/>
      <c r="OPU470" s="43"/>
      <c r="OPV470" s="43"/>
      <c r="OPW470" s="43"/>
      <c r="OPX470" s="43"/>
      <c r="OPY470" s="43"/>
      <c r="OPZ470" s="43"/>
      <c r="OQA470" s="43"/>
      <c r="OQB470" s="43"/>
      <c r="OQC470" s="43"/>
      <c r="OQD470" s="43"/>
      <c r="OQE470" s="43"/>
      <c r="OQF470" s="43"/>
      <c r="OQG470" s="43"/>
      <c r="OQH470" s="43"/>
      <c r="OQI470" s="43"/>
      <c r="OQJ470" s="43"/>
      <c r="OQK470" s="43"/>
      <c r="OQL470" s="43"/>
      <c r="OQM470" s="43"/>
      <c r="OQN470" s="43"/>
      <c r="OQO470" s="43"/>
      <c r="OQP470" s="43"/>
      <c r="OQQ470" s="43"/>
      <c r="OQR470" s="43"/>
      <c r="OQS470" s="43"/>
      <c r="OQT470" s="43"/>
      <c r="OQU470" s="43"/>
      <c r="OQV470" s="43"/>
      <c r="OQW470" s="43"/>
      <c r="OQX470" s="43"/>
      <c r="OQY470" s="43"/>
      <c r="OQZ470" s="43"/>
      <c r="ORA470" s="43"/>
      <c r="ORB470" s="43"/>
      <c r="ORC470" s="43"/>
      <c r="ORD470" s="43"/>
      <c r="ORE470" s="43"/>
      <c r="ORF470" s="43"/>
      <c r="ORG470" s="43"/>
      <c r="ORH470" s="43"/>
      <c r="ORI470" s="43"/>
      <c r="ORJ470" s="43"/>
      <c r="ORK470" s="43"/>
      <c r="ORL470" s="43"/>
      <c r="ORM470" s="43"/>
      <c r="ORN470" s="43"/>
      <c r="ORO470" s="43"/>
      <c r="ORP470" s="43"/>
      <c r="ORQ470" s="43"/>
      <c r="ORR470" s="43"/>
      <c r="ORS470" s="43"/>
      <c r="ORT470" s="43"/>
      <c r="ORU470" s="43"/>
      <c r="ORV470" s="43"/>
      <c r="ORW470" s="43"/>
      <c r="ORX470" s="43"/>
      <c r="ORY470" s="43"/>
      <c r="ORZ470" s="43"/>
      <c r="OSA470" s="43"/>
      <c r="OSB470" s="43"/>
      <c r="OSC470" s="43"/>
      <c r="OSD470" s="43"/>
      <c r="OSE470" s="43"/>
      <c r="OSF470" s="43"/>
      <c r="OSG470" s="43"/>
      <c r="OSH470" s="43"/>
      <c r="OSI470" s="43"/>
      <c r="OSJ470" s="43"/>
      <c r="OSK470" s="43"/>
      <c r="OSL470" s="43"/>
      <c r="OSM470" s="43"/>
      <c r="OSN470" s="43"/>
      <c r="OSO470" s="43"/>
      <c r="OSP470" s="43"/>
      <c r="OSQ470" s="43"/>
      <c r="OSR470" s="43"/>
      <c r="OSS470" s="43"/>
      <c r="OST470" s="43"/>
      <c r="OSU470" s="43"/>
      <c r="OSV470" s="43"/>
      <c r="OSW470" s="43"/>
      <c r="OSX470" s="43"/>
      <c r="OSY470" s="43"/>
      <c r="OSZ470" s="43"/>
      <c r="OTA470" s="43"/>
      <c r="OTB470" s="43"/>
      <c r="OTC470" s="43"/>
      <c r="OTD470" s="43"/>
      <c r="OTE470" s="43"/>
      <c r="OTF470" s="43"/>
      <c r="OTG470" s="43"/>
      <c r="OTH470" s="43"/>
      <c r="OTI470" s="43"/>
      <c r="OTJ470" s="43"/>
      <c r="OTK470" s="43"/>
      <c r="OTL470" s="43"/>
      <c r="OTM470" s="43"/>
      <c r="OTN470" s="43"/>
      <c r="OTO470" s="43"/>
      <c r="OTP470" s="43"/>
      <c r="OTQ470" s="43"/>
      <c r="OTR470" s="43"/>
      <c r="OTS470" s="43"/>
      <c r="OTT470" s="43"/>
      <c r="OTU470" s="43"/>
      <c r="OTV470" s="43"/>
      <c r="OTW470" s="43"/>
      <c r="OTX470" s="43"/>
      <c r="OTY470" s="43"/>
      <c r="OTZ470" s="43"/>
      <c r="OUA470" s="43"/>
      <c r="OUB470" s="43"/>
      <c r="OUC470" s="43"/>
      <c r="OUD470" s="43"/>
      <c r="OUE470" s="43"/>
      <c r="OUF470" s="43"/>
      <c r="OUG470" s="43"/>
      <c r="OUH470" s="43"/>
      <c r="OUI470" s="43"/>
      <c r="OUJ470" s="43"/>
      <c r="OUK470" s="43"/>
      <c r="OUL470" s="43"/>
      <c r="OUM470" s="43"/>
      <c r="OUN470" s="43"/>
      <c r="OUO470" s="43"/>
      <c r="OUP470" s="43"/>
      <c r="OUQ470" s="43"/>
      <c r="OUR470" s="43"/>
      <c r="OUS470" s="43"/>
      <c r="OUT470" s="43"/>
      <c r="OUU470" s="43"/>
      <c r="OUV470" s="43"/>
      <c r="OUW470" s="43"/>
      <c r="OUX470" s="43"/>
      <c r="OUY470" s="43"/>
      <c r="OUZ470" s="43"/>
      <c r="OVA470" s="43"/>
      <c r="OVB470" s="43"/>
      <c r="OVC470" s="43"/>
      <c r="OVD470" s="43"/>
      <c r="OVE470" s="43"/>
      <c r="OVF470" s="43"/>
      <c r="OVG470" s="43"/>
      <c r="OVH470" s="43"/>
      <c r="OVI470" s="43"/>
      <c r="OVJ470" s="43"/>
      <c r="OVK470" s="43"/>
      <c r="OVL470" s="43"/>
      <c r="OVM470" s="43"/>
      <c r="OVN470" s="43"/>
      <c r="OVO470" s="43"/>
      <c r="OVP470" s="43"/>
      <c r="OVQ470" s="43"/>
      <c r="OVR470" s="43"/>
      <c r="OVS470" s="43"/>
      <c r="OVT470" s="43"/>
      <c r="OVU470" s="43"/>
      <c r="OVV470" s="43"/>
      <c r="OVW470" s="43"/>
      <c r="OVX470" s="43"/>
      <c r="OVY470" s="43"/>
      <c r="OVZ470" s="43"/>
      <c r="OWA470" s="43"/>
      <c r="OWB470" s="43"/>
      <c r="OWC470" s="43"/>
      <c r="OWD470" s="43"/>
      <c r="OWE470" s="43"/>
      <c r="OWF470" s="43"/>
      <c r="OWG470" s="43"/>
      <c r="OWH470" s="43"/>
      <c r="OWI470" s="43"/>
      <c r="OWJ470" s="43"/>
      <c r="OWK470" s="43"/>
      <c r="OWL470" s="43"/>
      <c r="OWM470" s="43"/>
      <c r="OWN470" s="43"/>
      <c r="OWO470" s="43"/>
      <c r="OWP470" s="43"/>
      <c r="OWQ470" s="43"/>
      <c r="OWR470" s="43"/>
      <c r="OWS470" s="43"/>
      <c r="OWT470" s="43"/>
      <c r="OWU470" s="43"/>
      <c r="OWV470" s="43"/>
      <c r="OWW470" s="43"/>
      <c r="OWX470" s="43"/>
      <c r="OWY470" s="43"/>
      <c r="OWZ470" s="43"/>
      <c r="OXA470" s="43"/>
      <c r="OXB470" s="43"/>
      <c r="OXC470" s="43"/>
      <c r="OXD470" s="43"/>
      <c r="OXE470" s="43"/>
      <c r="OXF470" s="43"/>
      <c r="OXG470" s="43"/>
      <c r="OXH470" s="43"/>
      <c r="OXI470" s="43"/>
      <c r="OXJ470" s="43"/>
      <c r="OXK470" s="43"/>
      <c r="OXL470" s="43"/>
      <c r="OXM470" s="43"/>
      <c r="OXN470" s="43"/>
      <c r="OXO470" s="43"/>
      <c r="OXP470" s="43"/>
      <c r="OXQ470" s="43"/>
      <c r="OXR470" s="43"/>
      <c r="OXS470" s="43"/>
      <c r="OXT470" s="43"/>
      <c r="OXU470" s="43"/>
      <c r="OXV470" s="43"/>
      <c r="OXW470" s="43"/>
      <c r="OXX470" s="43"/>
      <c r="OXY470" s="43"/>
      <c r="OXZ470" s="43"/>
      <c r="OYA470" s="43"/>
      <c r="OYB470" s="43"/>
      <c r="OYC470" s="43"/>
      <c r="OYD470" s="43"/>
      <c r="OYE470" s="43"/>
      <c r="OYF470" s="43"/>
      <c r="OYG470" s="43"/>
      <c r="OYH470" s="43"/>
      <c r="OYI470" s="43"/>
      <c r="OYJ470" s="43"/>
      <c r="OYK470" s="43"/>
      <c r="OYL470" s="43"/>
      <c r="OYM470" s="43"/>
      <c r="OYN470" s="43"/>
      <c r="OYO470" s="43"/>
      <c r="OYP470" s="43"/>
      <c r="OYQ470" s="43"/>
      <c r="OYR470" s="43"/>
      <c r="OYS470" s="43"/>
      <c r="OYT470" s="43"/>
      <c r="OYU470" s="43"/>
      <c r="OYV470" s="43"/>
      <c r="OYW470" s="43"/>
      <c r="OYX470" s="43"/>
      <c r="OYY470" s="43"/>
      <c r="OYZ470" s="43"/>
      <c r="OZA470" s="43"/>
      <c r="OZB470" s="43"/>
      <c r="OZC470" s="43"/>
      <c r="OZD470" s="43"/>
      <c r="OZE470" s="43"/>
      <c r="OZF470" s="43"/>
      <c r="OZG470" s="43"/>
      <c r="OZH470" s="43"/>
      <c r="OZI470" s="43"/>
      <c r="OZJ470" s="43"/>
      <c r="OZK470" s="43"/>
      <c r="OZL470" s="43"/>
      <c r="OZM470" s="43"/>
      <c r="OZN470" s="43"/>
      <c r="OZO470" s="43"/>
      <c r="OZP470" s="43"/>
      <c r="OZQ470" s="43"/>
      <c r="OZR470" s="43"/>
      <c r="OZS470" s="43"/>
      <c r="OZT470" s="43"/>
      <c r="OZU470" s="43"/>
      <c r="OZV470" s="43"/>
      <c r="OZW470" s="43"/>
      <c r="OZX470" s="43"/>
      <c r="OZY470" s="43"/>
      <c r="OZZ470" s="43"/>
      <c r="PAA470" s="43"/>
      <c r="PAB470" s="43"/>
      <c r="PAC470" s="43"/>
      <c r="PAD470" s="43"/>
      <c r="PAE470" s="43"/>
      <c r="PAF470" s="43"/>
      <c r="PAG470" s="43"/>
      <c r="PAH470" s="43"/>
      <c r="PAI470" s="43"/>
      <c r="PAJ470" s="43"/>
      <c r="PAK470" s="43"/>
      <c r="PAL470" s="43"/>
      <c r="PAM470" s="43"/>
      <c r="PAN470" s="43"/>
      <c r="PAO470" s="43"/>
      <c r="PAP470" s="43"/>
      <c r="PAQ470" s="43"/>
      <c r="PAR470" s="43"/>
      <c r="PAS470" s="43"/>
      <c r="PAT470" s="43"/>
      <c r="PAU470" s="43"/>
      <c r="PAV470" s="43"/>
      <c r="PAW470" s="43"/>
      <c r="PAX470" s="43"/>
      <c r="PAY470" s="43"/>
      <c r="PAZ470" s="43"/>
      <c r="PBA470" s="43"/>
      <c r="PBB470" s="43"/>
      <c r="PBC470" s="43"/>
      <c r="PBD470" s="43"/>
      <c r="PBE470" s="43"/>
      <c r="PBF470" s="43"/>
      <c r="PBG470" s="43"/>
      <c r="PBH470" s="43"/>
      <c r="PBI470" s="43"/>
      <c r="PBJ470" s="43"/>
      <c r="PBK470" s="43"/>
      <c r="PBL470" s="43"/>
      <c r="PBM470" s="43"/>
      <c r="PBN470" s="43"/>
      <c r="PBO470" s="43"/>
      <c r="PBP470" s="43"/>
      <c r="PBQ470" s="43"/>
      <c r="PBR470" s="43"/>
      <c r="PBS470" s="43"/>
      <c r="PBT470" s="43"/>
      <c r="PBU470" s="43"/>
      <c r="PBV470" s="43"/>
      <c r="PBW470" s="43"/>
      <c r="PBX470" s="43"/>
      <c r="PBY470" s="43"/>
      <c r="PBZ470" s="43"/>
      <c r="PCA470" s="43"/>
      <c r="PCB470" s="43"/>
      <c r="PCC470" s="43"/>
      <c r="PCD470" s="43"/>
      <c r="PCE470" s="43"/>
      <c r="PCF470" s="43"/>
      <c r="PCG470" s="43"/>
      <c r="PCH470" s="43"/>
      <c r="PCI470" s="43"/>
      <c r="PCJ470" s="43"/>
      <c r="PCK470" s="43"/>
      <c r="PCL470" s="43"/>
      <c r="PCM470" s="43"/>
      <c r="PCN470" s="43"/>
      <c r="PCO470" s="43"/>
      <c r="PCP470" s="43"/>
      <c r="PCQ470" s="43"/>
      <c r="PCR470" s="43"/>
      <c r="PCS470" s="43"/>
      <c r="PCT470" s="43"/>
      <c r="PCU470" s="43"/>
      <c r="PCV470" s="43"/>
      <c r="PCW470" s="43"/>
      <c r="PCX470" s="43"/>
      <c r="PCY470" s="43"/>
      <c r="PCZ470" s="43"/>
      <c r="PDA470" s="43"/>
      <c r="PDB470" s="43"/>
      <c r="PDC470" s="43"/>
      <c r="PDD470" s="43"/>
      <c r="PDE470" s="43"/>
      <c r="PDF470" s="43"/>
      <c r="PDG470" s="43"/>
      <c r="PDH470" s="43"/>
      <c r="PDI470" s="43"/>
      <c r="PDJ470" s="43"/>
      <c r="PDK470" s="43"/>
      <c r="PDL470" s="43"/>
      <c r="PDM470" s="43"/>
      <c r="PDN470" s="43"/>
      <c r="PDO470" s="43"/>
      <c r="PDP470" s="43"/>
      <c r="PDQ470" s="43"/>
      <c r="PDR470" s="43"/>
      <c r="PDS470" s="43"/>
      <c r="PDT470" s="43"/>
      <c r="PDU470" s="43"/>
      <c r="PDV470" s="43"/>
      <c r="PDW470" s="43"/>
      <c r="PDX470" s="43"/>
      <c r="PDY470" s="43"/>
      <c r="PDZ470" s="43"/>
      <c r="PEA470" s="43"/>
      <c r="PEB470" s="43"/>
      <c r="PEC470" s="43"/>
      <c r="PED470" s="43"/>
      <c r="PEE470" s="43"/>
      <c r="PEF470" s="43"/>
      <c r="PEG470" s="43"/>
      <c r="PEH470" s="43"/>
      <c r="PEI470" s="43"/>
      <c r="PEJ470" s="43"/>
      <c r="PEK470" s="43"/>
      <c r="PEL470" s="43"/>
      <c r="PEM470" s="43"/>
      <c r="PEN470" s="43"/>
      <c r="PEO470" s="43"/>
      <c r="PEP470" s="43"/>
      <c r="PEQ470" s="43"/>
      <c r="PER470" s="43"/>
      <c r="PES470" s="43"/>
      <c r="PET470" s="43"/>
      <c r="PEU470" s="43"/>
      <c r="PEV470" s="43"/>
      <c r="PEW470" s="43"/>
      <c r="PEX470" s="43"/>
      <c r="PEY470" s="43"/>
      <c r="PEZ470" s="43"/>
      <c r="PFA470" s="43"/>
      <c r="PFB470" s="43"/>
      <c r="PFC470" s="43"/>
      <c r="PFD470" s="43"/>
      <c r="PFE470" s="43"/>
      <c r="PFF470" s="43"/>
      <c r="PFG470" s="43"/>
      <c r="PFH470" s="43"/>
      <c r="PFI470" s="43"/>
      <c r="PFJ470" s="43"/>
      <c r="PFK470" s="43"/>
      <c r="PFL470" s="43"/>
      <c r="PFM470" s="43"/>
      <c r="PFN470" s="43"/>
      <c r="PFO470" s="43"/>
      <c r="PFP470" s="43"/>
      <c r="PFQ470" s="43"/>
      <c r="PFR470" s="43"/>
      <c r="PFS470" s="43"/>
      <c r="PFT470" s="43"/>
      <c r="PFU470" s="43"/>
      <c r="PFV470" s="43"/>
      <c r="PFW470" s="43"/>
      <c r="PFX470" s="43"/>
      <c r="PFY470" s="43"/>
      <c r="PFZ470" s="43"/>
      <c r="PGA470" s="43"/>
      <c r="PGB470" s="43"/>
      <c r="PGC470" s="43"/>
      <c r="PGD470" s="43"/>
      <c r="PGE470" s="43"/>
      <c r="PGF470" s="43"/>
      <c r="PGG470" s="43"/>
      <c r="PGH470" s="43"/>
      <c r="PGI470" s="43"/>
      <c r="PGJ470" s="43"/>
      <c r="PGK470" s="43"/>
      <c r="PGL470" s="43"/>
      <c r="PGM470" s="43"/>
      <c r="PGN470" s="43"/>
      <c r="PGO470" s="43"/>
      <c r="PGP470" s="43"/>
      <c r="PGQ470" s="43"/>
      <c r="PGR470" s="43"/>
      <c r="PGS470" s="43"/>
      <c r="PGT470" s="43"/>
      <c r="PGU470" s="43"/>
      <c r="PGV470" s="43"/>
      <c r="PGW470" s="43"/>
      <c r="PGX470" s="43"/>
      <c r="PGY470" s="43"/>
      <c r="PGZ470" s="43"/>
      <c r="PHA470" s="43"/>
      <c r="PHB470" s="43"/>
      <c r="PHC470" s="43"/>
      <c r="PHD470" s="43"/>
      <c r="PHE470" s="43"/>
      <c r="PHF470" s="43"/>
      <c r="PHG470" s="43"/>
      <c r="PHH470" s="43"/>
      <c r="PHI470" s="43"/>
      <c r="PHJ470" s="43"/>
      <c r="PHK470" s="43"/>
      <c r="PHL470" s="43"/>
      <c r="PHM470" s="43"/>
      <c r="PHN470" s="43"/>
      <c r="PHO470" s="43"/>
      <c r="PHP470" s="43"/>
      <c r="PHQ470" s="43"/>
      <c r="PHR470" s="43"/>
      <c r="PHS470" s="43"/>
      <c r="PHT470" s="43"/>
      <c r="PHU470" s="43"/>
      <c r="PHV470" s="43"/>
      <c r="PHW470" s="43"/>
      <c r="PHX470" s="43"/>
      <c r="PHY470" s="43"/>
      <c r="PHZ470" s="43"/>
      <c r="PIA470" s="43"/>
      <c r="PIB470" s="43"/>
      <c r="PIC470" s="43"/>
      <c r="PID470" s="43"/>
      <c r="PIE470" s="43"/>
      <c r="PIF470" s="43"/>
      <c r="PIG470" s="43"/>
      <c r="PIH470" s="43"/>
      <c r="PII470" s="43"/>
      <c r="PIJ470" s="43"/>
      <c r="PIK470" s="43"/>
      <c r="PIL470" s="43"/>
      <c r="PIM470" s="43"/>
      <c r="PIN470" s="43"/>
      <c r="PIO470" s="43"/>
      <c r="PIP470" s="43"/>
      <c r="PIQ470" s="43"/>
      <c r="PIR470" s="43"/>
      <c r="PIS470" s="43"/>
      <c r="PIT470" s="43"/>
      <c r="PIU470" s="43"/>
      <c r="PIV470" s="43"/>
      <c r="PIW470" s="43"/>
      <c r="PIX470" s="43"/>
      <c r="PIY470" s="43"/>
      <c r="PIZ470" s="43"/>
      <c r="PJA470" s="43"/>
      <c r="PJB470" s="43"/>
      <c r="PJC470" s="43"/>
      <c r="PJD470" s="43"/>
      <c r="PJE470" s="43"/>
      <c r="PJF470" s="43"/>
      <c r="PJG470" s="43"/>
      <c r="PJH470" s="43"/>
      <c r="PJI470" s="43"/>
      <c r="PJJ470" s="43"/>
      <c r="PJK470" s="43"/>
      <c r="PJL470" s="43"/>
      <c r="PJM470" s="43"/>
      <c r="PJN470" s="43"/>
      <c r="PJO470" s="43"/>
      <c r="PJP470" s="43"/>
      <c r="PJQ470" s="43"/>
      <c r="PJR470" s="43"/>
      <c r="PJS470" s="43"/>
      <c r="PJT470" s="43"/>
      <c r="PJU470" s="43"/>
      <c r="PJV470" s="43"/>
      <c r="PJW470" s="43"/>
      <c r="PJX470" s="43"/>
      <c r="PJY470" s="43"/>
      <c r="PJZ470" s="43"/>
      <c r="PKA470" s="43"/>
      <c r="PKB470" s="43"/>
      <c r="PKC470" s="43"/>
      <c r="PKD470" s="43"/>
      <c r="PKE470" s="43"/>
      <c r="PKF470" s="43"/>
      <c r="PKG470" s="43"/>
      <c r="PKH470" s="43"/>
      <c r="PKI470" s="43"/>
      <c r="PKJ470" s="43"/>
      <c r="PKK470" s="43"/>
      <c r="PKL470" s="43"/>
      <c r="PKM470" s="43"/>
      <c r="PKN470" s="43"/>
      <c r="PKO470" s="43"/>
      <c r="PKP470" s="43"/>
      <c r="PKQ470" s="43"/>
      <c r="PKR470" s="43"/>
      <c r="PKS470" s="43"/>
      <c r="PKT470" s="43"/>
      <c r="PKU470" s="43"/>
      <c r="PKV470" s="43"/>
      <c r="PKW470" s="43"/>
      <c r="PKX470" s="43"/>
      <c r="PKY470" s="43"/>
      <c r="PKZ470" s="43"/>
      <c r="PLA470" s="43"/>
      <c r="PLB470" s="43"/>
      <c r="PLC470" s="43"/>
      <c r="PLD470" s="43"/>
      <c r="PLE470" s="43"/>
      <c r="PLF470" s="43"/>
      <c r="PLG470" s="43"/>
      <c r="PLH470" s="43"/>
      <c r="PLI470" s="43"/>
      <c r="PLJ470" s="43"/>
      <c r="PLK470" s="43"/>
      <c r="PLL470" s="43"/>
      <c r="PLM470" s="43"/>
      <c r="PLN470" s="43"/>
      <c r="PLO470" s="43"/>
      <c r="PLP470" s="43"/>
      <c r="PLQ470" s="43"/>
      <c r="PLR470" s="43"/>
      <c r="PLS470" s="43"/>
      <c r="PLT470" s="43"/>
      <c r="PLU470" s="43"/>
      <c r="PLV470" s="43"/>
      <c r="PLW470" s="43"/>
      <c r="PLX470" s="43"/>
      <c r="PLY470" s="43"/>
      <c r="PLZ470" s="43"/>
      <c r="PMA470" s="43"/>
      <c r="PMB470" s="43"/>
      <c r="PMC470" s="43"/>
      <c r="PMD470" s="43"/>
      <c r="PME470" s="43"/>
      <c r="PMF470" s="43"/>
      <c r="PMG470" s="43"/>
      <c r="PMH470" s="43"/>
      <c r="PMI470" s="43"/>
      <c r="PMJ470" s="43"/>
      <c r="PMK470" s="43"/>
      <c r="PML470" s="43"/>
      <c r="PMM470" s="43"/>
      <c r="PMN470" s="43"/>
      <c r="PMO470" s="43"/>
      <c r="PMP470" s="43"/>
      <c r="PMQ470" s="43"/>
      <c r="PMR470" s="43"/>
      <c r="PMS470" s="43"/>
      <c r="PMT470" s="43"/>
      <c r="PMU470" s="43"/>
      <c r="PMV470" s="43"/>
      <c r="PMW470" s="43"/>
      <c r="PMX470" s="43"/>
      <c r="PMY470" s="43"/>
      <c r="PMZ470" s="43"/>
      <c r="PNA470" s="43"/>
      <c r="PNB470" s="43"/>
      <c r="PNC470" s="43"/>
      <c r="PND470" s="43"/>
      <c r="PNE470" s="43"/>
      <c r="PNF470" s="43"/>
      <c r="PNG470" s="43"/>
      <c r="PNH470" s="43"/>
      <c r="PNI470" s="43"/>
      <c r="PNJ470" s="43"/>
      <c r="PNK470" s="43"/>
      <c r="PNL470" s="43"/>
      <c r="PNM470" s="43"/>
      <c r="PNN470" s="43"/>
      <c r="PNO470" s="43"/>
      <c r="PNP470" s="43"/>
      <c r="PNQ470" s="43"/>
      <c r="PNR470" s="43"/>
      <c r="PNS470" s="43"/>
      <c r="PNT470" s="43"/>
      <c r="PNU470" s="43"/>
      <c r="PNV470" s="43"/>
      <c r="PNW470" s="43"/>
      <c r="PNX470" s="43"/>
      <c r="PNY470" s="43"/>
      <c r="PNZ470" s="43"/>
      <c r="POA470" s="43"/>
      <c r="POB470" s="43"/>
      <c r="POC470" s="43"/>
      <c r="POD470" s="43"/>
      <c r="POE470" s="43"/>
      <c r="POF470" s="43"/>
      <c r="POG470" s="43"/>
      <c r="POH470" s="43"/>
      <c r="POI470" s="43"/>
      <c r="POJ470" s="43"/>
      <c r="POK470" s="43"/>
      <c r="POL470" s="43"/>
      <c r="POM470" s="43"/>
      <c r="PON470" s="43"/>
      <c r="POO470" s="43"/>
      <c r="POP470" s="43"/>
      <c r="POQ470" s="43"/>
      <c r="POR470" s="43"/>
      <c r="POS470" s="43"/>
      <c r="POT470" s="43"/>
      <c r="POU470" s="43"/>
      <c r="POV470" s="43"/>
      <c r="POW470" s="43"/>
      <c r="POX470" s="43"/>
      <c r="POY470" s="43"/>
      <c r="POZ470" s="43"/>
      <c r="PPA470" s="43"/>
      <c r="PPB470" s="43"/>
      <c r="PPC470" s="43"/>
      <c r="PPD470" s="43"/>
      <c r="PPE470" s="43"/>
      <c r="PPF470" s="43"/>
      <c r="PPG470" s="43"/>
      <c r="PPH470" s="43"/>
      <c r="PPI470" s="43"/>
      <c r="PPJ470" s="43"/>
      <c r="PPK470" s="43"/>
      <c r="PPL470" s="43"/>
      <c r="PPM470" s="43"/>
      <c r="PPN470" s="43"/>
      <c r="PPO470" s="43"/>
      <c r="PPP470" s="43"/>
      <c r="PPQ470" s="43"/>
      <c r="PPR470" s="43"/>
      <c r="PPS470" s="43"/>
      <c r="PPT470" s="43"/>
      <c r="PPU470" s="43"/>
      <c r="PPV470" s="43"/>
      <c r="PPW470" s="43"/>
      <c r="PPX470" s="43"/>
      <c r="PPY470" s="43"/>
      <c r="PPZ470" s="43"/>
      <c r="PQA470" s="43"/>
      <c r="PQB470" s="43"/>
      <c r="PQC470" s="43"/>
      <c r="PQD470" s="43"/>
      <c r="PQE470" s="43"/>
      <c r="PQF470" s="43"/>
      <c r="PQG470" s="43"/>
      <c r="PQH470" s="43"/>
      <c r="PQI470" s="43"/>
      <c r="PQJ470" s="43"/>
      <c r="PQK470" s="43"/>
      <c r="PQL470" s="43"/>
      <c r="PQM470" s="43"/>
      <c r="PQN470" s="43"/>
      <c r="PQO470" s="43"/>
      <c r="PQP470" s="43"/>
      <c r="PQQ470" s="43"/>
      <c r="PQR470" s="43"/>
      <c r="PQS470" s="43"/>
      <c r="PQT470" s="43"/>
      <c r="PQU470" s="43"/>
      <c r="PQV470" s="43"/>
      <c r="PQW470" s="43"/>
      <c r="PQX470" s="43"/>
      <c r="PQY470" s="43"/>
      <c r="PQZ470" s="43"/>
      <c r="PRA470" s="43"/>
      <c r="PRB470" s="43"/>
      <c r="PRC470" s="43"/>
      <c r="PRD470" s="43"/>
      <c r="PRE470" s="43"/>
      <c r="PRF470" s="43"/>
      <c r="PRG470" s="43"/>
      <c r="PRH470" s="43"/>
      <c r="PRI470" s="43"/>
      <c r="PRJ470" s="43"/>
      <c r="PRK470" s="43"/>
      <c r="PRL470" s="43"/>
      <c r="PRM470" s="43"/>
      <c r="PRN470" s="43"/>
      <c r="PRO470" s="43"/>
      <c r="PRP470" s="43"/>
      <c r="PRQ470" s="43"/>
      <c r="PRR470" s="43"/>
      <c r="PRS470" s="43"/>
      <c r="PRT470" s="43"/>
      <c r="PRU470" s="43"/>
      <c r="PRV470" s="43"/>
      <c r="PRW470" s="43"/>
      <c r="PRX470" s="43"/>
      <c r="PRY470" s="43"/>
      <c r="PRZ470" s="43"/>
      <c r="PSA470" s="43"/>
      <c r="PSB470" s="43"/>
      <c r="PSC470" s="43"/>
      <c r="PSD470" s="43"/>
      <c r="PSE470" s="43"/>
      <c r="PSF470" s="43"/>
      <c r="PSG470" s="43"/>
      <c r="PSH470" s="43"/>
      <c r="PSI470" s="43"/>
      <c r="PSJ470" s="43"/>
      <c r="PSK470" s="43"/>
      <c r="PSL470" s="43"/>
      <c r="PSM470" s="43"/>
      <c r="PSN470" s="43"/>
      <c r="PSO470" s="43"/>
      <c r="PSP470" s="43"/>
      <c r="PSQ470" s="43"/>
      <c r="PSR470" s="43"/>
      <c r="PSS470" s="43"/>
      <c r="PST470" s="43"/>
      <c r="PSU470" s="43"/>
      <c r="PSV470" s="43"/>
      <c r="PSW470" s="43"/>
      <c r="PSX470" s="43"/>
      <c r="PSY470" s="43"/>
      <c r="PSZ470" s="43"/>
      <c r="PTA470" s="43"/>
      <c r="PTB470" s="43"/>
      <c r="PTC470" s="43"/>
      <c r="PTD470" s="43"/>
      <c r="PTE470" s="43"/>
      <c r="PTF470" s="43"/>
      <c r="PTG470" s="43"/>
      <c r="PTH470" s="43"/>
      <c r="PTI470" s="43"/>
      <c r="PTJ470" s="43"/>
      <c r="PTK470" s="43"/>
      <c r="PTL470" s="43"/>
      <c r="PTM470" s="43"/>
      <c r="PTN470" s="43"/>
      <c r="PTO470" s="43"/>
      <c r="PTP470" s="43"/>
      <c r="PTQ470" s="43"/>
      <c r="PTR470" s="43"/>
      <c r="PTS470" s="43"/>
      <c r="PTT470" s="43"/>
      <c r="PTU470" s="43"/>
      <c r="PTV470" s="43"/>
      <c r="PTW470" s="43"/>
      <c r="PTX470" s="43"/>
      <c r="PTY470" s="43"/>
      <c r="PTZ470" s="43"/>
      <c r="PUA470" s="43"/>
      <c r="PUB470" s="43"/>
      <c r="PUC470" s="43"/>
      <c r="PUD470" s="43"/>
      <c r="PUE470" s="43"/>
      <c r="PUF470" s="43"/>
      <c r="PUG470" s="43"/>
      <c r="PUH470" s="43"/>
      <c r="PUI470" s="43"/>
      <c r="PUJ470" s="43"/>
      <c r="PUK470" s="43"/>
      <c r="PUL470" s="43"/>
      <c r="PUM470" s="43"/>
      <c r="PUN470" s="43"/>
      <c r="PUO470" s="43"/>
      <c r="PUP470" s="43"/>
      <c r="PUQ470" s="43"/>
      <c r="PUR470" s="43"/>
      <c r="PUS470" s="43"/>
      <c r="PUT470" s="43"/>
      <c r="PUU470" s="43"/>
      <c r="PUV470" s="43"/>
      <c r="PUW470" s="43"/>
      <c r="PUX470" s="43"/>
      <c r="PUY470" s="43"/>
      <c r="PUZ470" s="43"/>
      <c r="PVA470" s="43"/>
      <c r="PVB470" s="43"/>
      <c r="PVC470" s="43"/>
      <c r="PVD470" s="43"/>
      <c r="PVE470" s="43"/>
      <c r="PVF470" s="43"/>
      <c r="PVG470" s="43"/>
      <c r="PVH470" s="43"/>
      <c r="PVI470" s="43"/>
      <c r="PVJ470" s="43"/>
      <c r="PVK470" s="43"/>
      <c r="PVL470" s="43"/>
      <c r="PVM470" s="43"/>
      <c r="PVN470" s="43"/>
      <c r="PVO470" s="43"/>
      <c r="PVP470" s="43"/>
      <c r="PVQ470" s="43"/>
      <c r="PVR470" s="43"/>
      <c r="PVS470" s="43"/>
      <c r="PVT470" s="43"/>
      <c r="PVU470" s="43"/>
      <c r="PVV470" s="43"/>
      <c r="PVW470" s="43"/>
      <c r="PVX470" s="43"/>
      <c r="PVY470" s="43"/>
      <c r="PVZ470" s="43"/>
      <c r="PWA470" s="43"/>
      <c r="PWB470" s="43"/>
      <c r="PWC470" s="43"/>
      <c r="PWD470" s="43"/>
      <c r="PWE470" s="43"/>
      <c r="PWF470" s="43"/>
      <c r="PWG470" s="43"/>
      <c r="PWH470" s="43"/>
      <c r="PWI470" s="43"/>
      <c r="PWJ470" s="43"/>
      <c r="PWK470" s="43"/>
      <c r="PWL470" s="43"/>
      <c r="PWM470" s="43"/>
      <c r="PWN470" s="43"/>
      <c r="PWO470" s="43"/>
      <c r="PWP470" s="43"/>
      <c r="PWQ470" s="43"/>
      <c r="PWR470" s="43"/>
      <c r="PWS470" s="43"/>
      <c r="PWT470" s="43"/>
      <c r="PWU470" s="43"/>
      <c r="PWV470" s="43"/>
      <c r="PWW470" s="43"/>
      <c r="PWX470" s="43"/>
      <c r="PWY470" s="43"/>
      <c r="PWZ470" s="43"/>
      <c r="PXA470" s="43"/>
      <c r="PXB470" s="43"/>
      <c r="PXC470" s="43"/>
      <c r="PXD470" s="43"/>
      <c r="PXE470" s="43"/>
      <c r="PXF470" s="43"/>
      <c r="PXG470" s="43"/>
      <c r="PXH470" s="43"/>
      <c r="PXI470" s="43"/>
      <c r="PXJ470" s="43"/>
      <c r="PXK470" s="43"/>
      <c r="PXL470" s="43"/>
      <c r="PXM470" s="43"/>
      <c r="PXN470" s="43"/>
      <c r="PXO470" s="43"/>
      <c r="PXP470" s="43"/>
      <c r="PXQ470" s="43"/>
      <c r="PXR470" s="43"/>
      <c r="PXS470" s="43"/>
      <c r="PXT470" s="43"/>
      <c r="PXU470" s="43"/>
      <c r="PXV470" s="43"/>
      <c r="PXW470" s="43"/>
      <c r="PXX470" s="43"/>
      <c r="PXY470" s="43"/>
      <c r="PXZ470" s="43"/>
      <c r="PYA470" s="43"/>
      <c r="PYB470" s="43"/>
      <c r="PYC470" s="43"/>
      <c r="PYD470" s="43"/>
      <c r="PYE470" s="43"/>
      <c r="PYF470" s="43"/>
      <c r="PYG470" s="43"/>
      <c r="PYH470" s="43"/>
      <c r="PYI470" s="43"/>
      <c r="PYJ470" s="43"/>
      <c r="PYK470" s="43"/>
      <c r="PYL470" s="43"/>
      <c r="PYM470" s="43"/>
      <c r="PYN470" s="43"/>
      <c r="PYO470" s="43"/>
      <c r="PYP470" s="43"/>
      <c r="PYQ470" s="43"/>
      <c r="PYR470" s="43"/>
      <c r="PYS470" s="43"/>
      <c r="PYT470" s="43"/>
      <c r="PYU470" s="43"/>
      <c r="PYV470" s="43"/>
      <c r="PYW470" s="43"/>
      <c r="PYX470" s="43"/>
      <c r="PYY470" s="43"/>
      <c r="PYZ470" s="43"/>
      <c r="PZA470" s="43"/>
      <c r="PZB470" s="43"/>
      <c r="PZC470" s="43"/>
      <c r="PZD470" s="43"/>
      <c r="PZE470" s="43"/>
      <c r="PZF470" s="43"/>
      <c r="PZG470" s="43"/>
      <c r="PZH470" s="43"/>
      <c r="PZI470" s="43"/>
      <c r="PZJ470" s="43"/>
      <c r="PZK470" s="43"/>
      <c r="PZL470" s="43"/>
      <c r="PZM470" s="43"/>
      <c r="PZN470" s="43"/>
      <c r="PZO470" s="43"/>
      <c r="PZP470" s="43"/>
      <c r="PZQ470" s="43"/>
      <c r="PZR470" s="43"/>
      <c r="PZS470" s="43"/>
      <c r="PZT470" s="43"/>
      <c r="PZU470" s="43"/>
      <c r="PZV470" s="43"/>
      <c r="PZW470" s="43"/>
      <c r="PZX470" s="43"/>
      <c r="PZY470" s="43"/>
      <c r="PZZ470" s="43"/>
      <c r="QAA470" s="43"/>
      <c r="QAB470" s="43"/>
      <c r="QAC470" s="43"/>
      <c r="QAD470" s="43"/>
      <c r="QAE470" s="43"/>
      <c r="QAF470" s="43"/>
      <c r="QAG470" s="43"/>
      <c r="QAH470" s="43"/>
      <c r="QAI470" s="43"/>
      <c r="QAJ470" s="43"/>
      <c r="QAK470" s="43"/>
      <c r="QAL470" s="43"/>
      <c r="QAM470" s="43"/>
      <c r="QAN470" s="43"/>
      <c r="QAO470" s="43"/>
      <c r="QAP470" s="43"/>
      <c r="QAQ470" s="43"/>
      <c r="QAR470" s="43"/>
      <c r="QAS470" s="43"/>
      <c r="QAT470" s="43"/>
      <c r="QAU470" s="43"/>
      <c r="QAV470" s="43"/>
      <c r="QAW470" s="43"/>
      <c r="QAX470" s="43"/>
      <c r="QAY470" s="43"/>
      <c r="QAZ470" s="43"/>
      <c r="QBA470" s="43"/>
      <c r="QBB470" s="43"/>
      <c r="QBC470" s="43"/>
      <c r="QBD470" s="43"/>
      <c r="QBE470" s="43"/>
      <c r="QBF470" s="43"/>
      <c r="QBG470" s="43"/>
      <c r="QBH470" s="43"/>
      <c r="QBI470" s="43"/>
      <c r="QBJ470" s="43"/>
      <c r="QBK470" s="43"/>
      <c r="QBL470" s="43"/>
      <c r="QBM470" s="43"/>
      <c r="QBN470" s="43"/>
      <c r="QBO470" s="43"/>
      <c r="QBP470" s="43"/>
      <c r="QBQ470" s="43"/>
      <c r="QBR470" s="43"/>
      <c r="QBS470" s="43"/>
      <c r="QBT470" s="43"/>
      <c r="QBU470" s="43"/>
      <c r="QBV470" s="43"/>
      <c r="QBW470" s="43"/>
      <c r="QBX470" s="43"/>
      <c r="QBY470" s="43"/>
      <c r="QBZ470" s="43"/>
      <c r="QCA470" s="43"/>
      <c r="QCB470" s="43"/>
      <c r="QCC470" s="43"/>
      <c r="QCD470" s="43"/>
      <c r="QCE470" s="43"/>
      <c r="QCF470" s="43"/>
      <c r="QCG470" s="43"/>
      <c r="QCH470" s="43"/>
      <c r="QCI470" s="43"/>
      <c r="QCJ470" s="43"/>
      <c r="QCK470" s="43"/>
      <c r="QCL470" s="43"/>
      <c r="QCM470" s="43"/>
      <c r="QCN470" s="43"/>
      <c r="QCO470" s="43"/>
      <c r="QCP470" s="43"/>
      <c r="QCQ470" s="43"/>
      <c r="QCR470" s="43"/>
      <c r="QCS470" s="43"/>
      <c r="QCT470" s="43"/>
      <c r="QCU470" s="43"/>
      <c r="QCV470" s="43"/>
      <c r="QCW470" s="43"/>
      <c r="QCX470" s="43"/>
      <c r="QCY470" s="43"/>
      <c r="QCZ470" s="43"/>
      <c r="QDA470" s="43"/>
      <c r="QDB470" s="43"/>
      <c r="QDC470" s="43"/>
      <c r="QDD470" s="43"/>
      <c r="QDE470" s="43"/>
      <c r="QDF470" s="43"/>
      <c r="QDG470" s="43"/>
      <c r="QDH470" s="43"/>
      <c r="QDI470" s="43"/>
      <c r="QDJ470" s="43"/>
      <c r="QDK470" s="43"/>
      <c r="QDL470" s="43"/>
      <c r="QDM470" s="43"/>
      <c r="QDN470" s="43"/>
      <c r="QDO470" s="43"/>
      <c r="QDP470" s="43"/>
      <c r="QDQ470" s="43"/>
      <c r="QDR470" s="43"/>
      <c r="QDS470" s="43"/>
      <c r="QDT470" s="43"/>
      <c r="QDU470" s="43"/>
      <c r="QDV470" s="43"/>
      <c r="QDW470" s="43"/>
      <c r="QDX470" s="43"/>
      <c r="QDY470" s="43"/>
      <c r="QDZ470" s="43"/>
      <c r="QEA470" s="43"/>
      <c r="QEB470" s="43"/>
      <c r="QEC470" s="43"/>
      <c r="QED470" s="43"/>
      <c r="QEE470" s="43"/>
      <c r="QEF470" s="43"/>
      <c r="QEG470" s="43"/>
      <c r="QEH470" s="43"/>
      <c r="QEI470" s="43"/>
      <c r="QEJ470" s="43"/>
      <c r="QEK470" s="43"/>
      <c r="QEL470" s="43"/>
      <c r="QEM470" s="43"/>
      <c r="QEN470" s="43"/>
      <c r="QEO470" s="43"/>
      <c r="QEP470" s="43"/>
      <c r="QEQ470" s="43"/>
      <c r="QER470" s="43"/>
      <c r="QES470" s="43"/>
      <c r="QET470" s="43"/>
      <c r="QEU470" s="43"/>
      <c r="QEV470" s="43"/>
      <c r="QEW470" s="43"/>
      <c r="QEX470" s="43"/>
      <c r="QEY470" s="43"/>
      <c r="QEZ470" s="43"/>
      <c r="QFA470" s="43"/>
      <c r="QFB470" s="43"/>
      <c r="QFC470" s="43"/>
      <c r="QFD470" s="43"/>
      <c r="QFE470" s="43"/>
      <c r="QFF470" s="43"/>
      <c r="QFG470" s="43"/>
      <c r="QFH470" s="43"/>
      <c r="QFI470" s="43"/>
      <c r="QFJ470" s="43"/>
      <c r="QFK470" s="43"/>
      <c r="QFL470" s="43"/>
      <c r="QFM470" s="43"/>
      <c r="QFN470" s="43"/>
      <c r="QFO470" s="43"/>
      <c r="QFP470" s="43"/>
      <c r="QFQ470" s="43"/>
      <c r="QFR470" s="43"/>
      <c r="QFS470" s="43"/>
      <c r="QFT470" s="43"/>
      <c r="QFU470" s="43"/>
      <c r="QFV470" s="43"/>
      <c r="QFW470" s="43"/>
      <c r="QFX470" s="43"/>
      <c r="QFY470" s="43"/>
      <c r="QFZ470" s="43"/>
      <c r="QGA470" s="43"/>
      <c r="QGB470" s="43"/>
      <c r="QGC470" s="43"/>
      <c r="QGD470" s="43"/>
      <c r="QGE470" s="43"/>
      <c r="QGF470" s="43"/>
      <c r="QGG470" s="43"/>
      <c r="QGH470" s="43"/>
      <c r="QGI470" s="43"/>
      <c r="QGJ470" s="43"/>
      <c r="QGK470" s="43"/>
      <c r="QGL470" s="43"/>
      <c r="QGM470" s="43"/>
      <c r="QGN470" s="43"/>
      <c r="QGO470" s="43"/>
      <c r="QGP470" s="43"/>
      <c r="QGQ470" s="43"/>
      <c r="QGR470" s="43"/>
      <c r="QGS470" s="43"/>
      <c r="QGT470" s="43"/>
      <c r="QGU470" s="43"/>
      <c r="QGV470" s="43"/>
      <c r="QGW470" s="43"/>
      <c r="QGX470" s="43"/>
      <c r="QGY470" s="43"/>
      <c r="QGZ470" s="43"/>
      <c r="QHA470" s="43"/>
      <c r="QHB470" s="43"/>
      <c r="QHC470" s="43"/>
      <c r="QHD470" s="43"/>
      <c r="QHE470" s="43"/>
      <c r="QHF470" s="43"/>
      <c r="QHG470" s="43"/>
      <c r="QHH470" s="43"/>
      <c r="QHI470" s="43"/>
      <c r="QHJ470" s="43"/>
      <c r="QHK470" s="43"/>
      <c r="QHL470" s="43"/>
      <c r="QHM470" s="43"/>
      <c r="QHN470" s="43"/>
      <c r="QHO470" s="43"/>
      <c r="QHP470" s="43"/>
      <c r="QHQ470" s="43"/>
      <c r="QHR470" s="43"/>
      <c r="QHS470" s="43"/>
      <c r="QHT470" s="43"/>
      <c r="QHU470" s="43"/>
      <c r="QHV470" s="43"/>
      <c r="QHW470" s="43"/>
      <c r="QHX470" s="43"/>
      <c r="QHY470" s="43"/>
      <c r="QHZ470" s="43"/>
      <c r="QIA470" s="43"/>
      <c r="QIB470" s="43"/>
      <c r="QIC470" s="43"/>
      <c r="QID470" s="43"/>
      <c r="QIE470" s="43"/>
      <c r="QIF470" s="43"/>
      <c r="QIG470" s="43"/>
      <c r="QIH470" s="43"/>
      <c r="QII470" s="43"/>
      <c r="QIJ470" s="43"/>
      <c r="QIK470" s="43"/>
      <c r="QIL470" s="43"/>
      <c r="QIM470" s="43"/>
      <c r="QIN470" s="43"/>
      <c r="QIO470" s="43"/>
      <c r="QIP470" s="43"/>
      <c r="QIQ470" s="43"/>
      <c r="QIR470" s="43"/>
      <c r="QIS470" s="43"/>
      <c r="QIT470" s="43"/>
      <c r="QIU470" s="43"/>
      <c r="QIV470" s="43"/>
      <c r="QIW470" s="43"/>
      <c r="QIX470" s="43"/>
      <c r="QIY470" s="43"/>
      <c r="QIZ470" s="43"/>
      <c r="QJA470" s="43"/>
      <c r="QJB470" s="43"/>
      <c r="QJC470" s="43"/>
      <c r="QJD470" s="43"/>
      <c r="QJE470" s="43"/>
      <c r="QJF470" s="43"/>
      <c r="QJG470" s="43"/>
      <c r="QJH470" s="43"/>
      <c r="QJI470" s="43"/>
      <c r="QJJ470" s="43"/>
      <c r="QJK470" s="43"/>
      <c r="QJL470" s="43"/>
      <c r="QJM470" s="43"/>
      <c r="QJN470" s="43"/>
      <c r="QJO470" s="43"/>
      <c r="QJP470" s="43"/>
      <c r="QJQ470" s="43"/>
      <c r="QJR470" s="43"/>
      <c r="QJS470" s="43"/>
      <c r="QJT470" s="43"/>
      <c r="QJU470" s="43"/>
      <c r="QJV470" s="43"/>
      <c r="QJW470" s="43"/>
      <c r="QJX470" s="43"/>
      <c r="QJY470" s="43"/>
      <c r="QJZ470" s="43"/>
      <c r="QKA470" s="43"/>
      <c r="QKB470" s="43"/>
      <c r="QKC470" s="43"/>
      <c r="QKD470" s="43"/>
      <c r="QKE470" s="43"/>
      <c r="QKF470" s="43"/>
      <c r="QKG470" s="43"/>
      <c r="QKH470" s="43"/>
      <c r="QKI470" s="43"/>
      <c r="QKJ470" s="43"/>
      <c r="QKK470" s="43"/>
      <c r="QKL470" s="43"/>
      <c r="QKM470" s="43"/>
      <c r="QKN470" s="43"/>
      <c r="QKO470" s="43"/>
      <c r="QKP470" s="43"/>
      <c r="QKQ470" s="43"/>
      <c r="QKR470" s="43"/>
      <c r="QKS470" s="43"/>
      <c r="QKT470" s="43"/>
      <c r="QKU470" s="43"/>
      <c r="QKV470" s="43"/>
      <c r="QKW470" s="43"/>
      <c r="QKX470" s="43"/>
      <c r="QKY470" s="43"/>
      <c r="QKZ470" s="43"/>
      <c r="QLA470" s="43"/>
      <c r="QLB470" s="43"/>
      <c r="QLC470" s="43"/>
      <c r="QLD470" s="43"/>
      <c r="QLE470" s="43"/>
      <c r="QLF470" s="43"/>
      <c r="QLG470" s="43"/>
      <c r="QLH470" s="43"/>
      <c r="QLI470" s="43"/>
      <c r="QLJ470" s="43"/>
      <c r="QLK470" s="43"/>
      <c r="QLL470" s="43"/>
      <c r="QLM470" s="43"/>
      <c r="QLN470" s="43"/>
      <c r="QLO470" s="43"/>
      <c r="QLP470" s="43"/>
      <c r="QLQ470" s="43"/>
      <c r="QLR470" s="43"/>
      <c r="QLS470" s="43"/>
      <c r="QLT470" s="43"/>
      <c r="QLU470" s="43"/>
      <c r="QLV470" s="43"/>
      <c r="QLW470" s="43"/>
      <c r="QLX470" s="43"/>
      <c r="QLY470" s="43"/>
      <c r="QLZ470" s="43"/>
      <c r="QMA470" s="43"/>
      <c r="QMB470" s="43"/>
      <c r="QMC470" s="43"/>
      <c r="QMD470" s="43"/>
      <c r="QME470" s="43"/>
      <c r="QMF470" s="43"/>
      <c r="QMG470" s="43"/>
      <c r="QMH470" s="43"/>
      <c r="QMI470" s="43"/>
      <c r="QMJ470" s="43"/>
      <c r="QMK470" s="43"/>
      <c r="QML470" s="43"/>
      <c r="QMM470" s="43"/>
      <c r="QMN470" s="43"/>
      <c r="QMO470" s="43"/>
      <c r="QMP470" s="43"/>
      <c r="QMQ470" s="43"/>
      <c r="QMR470" s="43"/>
      <c r="QMS470" s="43"/>
      <c r="QMT470" s="43"/>
      <c r="QMU470" s="43"/>
      <c r="QMV470" s="43"/>
      <c r="QMW470" s="43"/>
      <c r="QMX470" s="43"/>
      <c r="QMY470" s="43"/>
      <c r="QMZ470" s="43"/>
      <c r="QNA470" s="43"/>
      <c r="QNB470" s="43"/>
      <c r="QNC470" s="43"/>
      <c r="QND470" s="43"/>
      <c r="QNE470" s="43"/>
      <c r="QNF470" s="43"/>
      <c r="QNG470" s="43"/>
      <c r="QNH470" s="43"/>
      <c r="QNI470" s="43"/>
      <c r="QNJ470" s="43"/>
      <c r="QNK470" s="43"/>
      <c r="QNL470" s="43"/>
      <c r="QNM470" s="43"/>
      <c r="QNN470" s="43"/>
      <c r="QNO470" s="43"/>
      <c r="QNP470" s="43"/>
      <c r="QNQ470" s="43"/>
      <c r="QNR470" s="43"/>
      <c r="QNS470" s="43"/>
      <c r="QNT470" s="43"/>
      <c r="QNU470" s="43"/>
      <c r="QNV470" s="43"/>
      <c r="QNW470" s="43"/>
      <c r="QNX470" s="43"/>
      <c r="QNY470" s="43"/>
      <c r="QNZ470" s="43"/>
      <c r="QOA470" s="43"/>
      <c r="QOB470" s="43"/>
      <c r="QOC470" s="43"/>
      <c r="QOD470" s="43"/>
      <c r="QOE470" s="43"/>
      <c r="QOF470" s="43"/>
      <c r="QOG470" s="43"/>
      <c r="QOH470" s="43"/>
      <c r="QOI470" s="43"/>
      <c r="QOJ470" s="43"/>
      <c r="QOK470" s="43"/>
      <c r="QOL470" s="43"/>
      <c r="QOM470" s="43"/>
      <c r="QON470" s="43"/>
      <c r="QOO470" s="43"/>
      <c r="QOP470" s="43"/>
      <c r="QOQ470" s="43"/>
      <c r="QOR470" s="43"/>
      <c r="QOS470" s="43"/>
      <c r="QOT470" s="43"/>
      <c r="QOU470" s="43"/>
      <c r="QOV470" s="43"/>
      <c r="QOW470" s="43"/>
      <c r="QOX470" s="43"/>
      <c r="QOY470" s="43"/>
      <c r="QOZ470" s="43"/>
      <c r="QPA470" s="43"/>
      <c r="QPB470" s="43"/>
      <c r="QPC470" s="43"/>
      <c r="QPD470" s="43"/>
      <c r="QPE470" s="43"/>
      <c r="QPF470" s="43"/>
      <c r="QPG470" s="43"/>
      <c r="QPH470" s="43"/>
      <c r="QPI470" s="43"/>
      <c r="QPJ470" s="43"/>
      <c r="QPK470" s="43"/>
      <c r="QPL470" s="43"/>
      <c r="QPM470" s="43"/>
      <c r="QPN470" s="43"/>
      <c r="QPO470" s="43"/>
      <c r="QPP470" s="43"/>
      <c r="QPQ470" s="43"/>
      <c r="QPR470" s="43"/>
      <c r="QPS470" s="43"/>
      <c r="QPT470" s="43"/>
      <c r="QPU470" s="43"/>
      <c r="QPV470" s="43"/>
      <c r="QPW470" s="43"/>
      <c r="QPX470" s="43"/>
      <c r="QPY470" s="43"/>
      <c r="QPZ470" s="43"/>
      <c r="QQA470" s="43"/>
      <c r="QQB470" s="43"/>
      <c r="QQC470" s="43"/>
      <c r="QQD470" s="43"/>
      <c r="QQE470" s="43"/>
      <c r="QQF470" s="43"/>
      <c r="QQG470" s="43"/>
      <c r="QQH470" s="43"/>
      <c r="QQI470" s="43"/>
      <c r="QQJ470" s="43"/>
      <c r="QQK470" s="43"/>
      <c r="QQL470" s="43"/>
      <c r="QQM470" s="43"/>
      <c r="QQN470" s="43"/>
      <c r="QQO470" s="43"/>
      <c r="QQP470" s="43"/>
      <c r="QQQ470" s="43"/>
      <c r="QQR470" s="43"/>
      <c r="QQS470" s="43"/>
      <c r="QQT470" s="43"/>
      <c r="QQU470" s="43"/>
      <c r="QQV470" s="43"/>
      <c r="QQW470" s="43"/>
      <c r="QQX470" s="43"/>
      <c r="QQY470" s="43"/>
      <c r="QQZ470" s="43"/>
      <c r="QRA470" s="43"/>
      <c r="QRB470" s="43"/>
      <c r="QRC470" s="43"/>
      <c r="QRD470" s="43"/>
      <c r="QRE470" s="43"/>
      <c r="QRF470" s="43"/>
      <c r="QRG470" s="43"/>
      <c r="QRH470" s="43"/>
      <c r="QRI470" s="43"/>
      <c r="QRJ470" s="43"/>
      <c r="QRK470" s="43"/>
      <c r="QRL470" s="43"/>
      <c r="QRM470" s="43"/>
      <c r="QRN470" s="43"/>
      <c r="QRO470" s="43"/>
      <c r="QRP470" s="43"/>
      <c r="QRQ470" s="43"/>
      <c r="QRR470" s="43"/>
      <c r="QRS470" s="43"/>
      <c r="QRT470" s="43"/>
      <c r="QRU470" s="43"/>
      <c r="QRV470" s="43"/>
      <c r="QRW470" s="43"/>
      <c r="QRX470" s="43"/>
      <c r="QRY470" s="43"/>
      <c r="QRZ470" s="43"/>
      <c r="QSA470" s="43"/>
      <c r="QSB470" s="43"/>
      <c r="QSC470" s="43"/>
      <c r="QSD470" s="43"/>
      <c r="QSE470" s="43"/>
      <c r="QSF470" s="43"/>
      <c r="QSG470" s="43"/>
      <c r="QSH470" s="43"/>
      <c r="QSI470" s="43"/>
      <c r="QSJ470" s="43"/>
      <c r="QSK470" s="43"/>
      <c r="QSL470" s="43"/>
      <c r="QSM470" s="43"/>
      <c r="QSN470" s="43"/>
      <c r="QSO470" s="43"/>
      <c r="QSP470" s="43"/>
      <c r="QSQ470" s="43"/>
      <c r="QSR470" s="43"/>
      <c r="QSS470" s="43"/>
      <c r="QST470" s="43"/>
      <c r="QSU470" s="43"/>
      <c r="QSV470" s="43"/>
      <c r="QSW470" s="43"/>
      <c r="QSX470" s="43"/>
      <c r="QSY470" s="43"/>
      <c r="QSZ470" s="43"/>
      <c r="QTA470" s="43"/>
      <c r="QTB470" s="43"/>
      <c r="QTC470" s="43"/>
      <c r="QTD470" s="43"/>
      <c r="QTE470" s="43"/>
      <c r="QTF470" s="43"/>
      <c r="QTG470" s="43"/>
      <c r="QTH470" s="43"/>
      <c r="QTI470" s="43"/>
      <c r="QTJ470" s="43"/>
      <c r="QTK470" s="43"/>
      <c r="QTL470" s="43"/>
      <c r="QTM470" s="43"/>
      <c r="QTN470" s="43"/>
      <c r="QTO470" s="43"/>
      <c r="QTP470" s="43"/>
      <c r="QTQ470" s="43"/>
      <c r="QTR470" s="43"/>
      <c r="QTS470" s="43"/>
      <c r="QTT470" s="43"/>
      <c r="QTU470" s="43"/>
      <c r="QTV470" s="43"/>
      <c r="QTW470" s="43"/>
      <c r="QTX470" s="43"/>
      <c r="QTY470" s="43"/>
      <c r="QTZ470" s="43"/>
      <c r="QUA470" s="43"/>
      <c r="QUB470" s="43"/>
      <c r="QUC470" s="43"/>
      <c r="QUD470" s="43"/>
      <c r="QUE470" s="43"/>
      <c r="QUF470" s="43"/>
      <c r="QUG470" s="43"/>
      <c r="QUH470" s="43"/>
      <c r="QUI470" s="43"/>
      <c r="QUJ470" s="43"/>
      <c r="QUK470" s="43"/>
      <c r="QUL470" s="43"/>
      <c r="QUM470" s="43"/>
      <c r="QUN470" s="43"/>
      <c r="QUO470" s="43"/>
      <c r="QUP470" s="43"/>
      <c r="QUQ470" s="43"/>
      <c r="QUR470" s="43"/>
      <c r="QUS470" s="43"/>
      <c r="QUT470" s="43"/>
      <c r="QUU470" s="43"/>
      <c r="QUV470" s="43"/>
      <c r="QUW470" s="43"/>
      <c r="QUX470" s="43"/>
      <c r="QUY470" s="43"/>
      <c r="QUZ470" s="43"/>
      <c r="QVA470" s="43"/>
      <c r="QVB470" s="43"/>
      <c r="QVC470" s="43"/>
      <c r="QVD470" s="43"/>
      <c r="QVE470" s="43"/>
      <c r="QVF470" s="43"/>
      <c r="QVG470" s="43"/>
      <c r="QVH470" s="43"/>
      <c r="QVI470" s="43"/>
      <c r="QVJ470" s="43"/>
      <c r="QVK470" s="43"/>
      <c r="QVL470" s="43"/>
      <c r="QVM470" s="43"/>
      <c r="QVN470" s="43"/>
      <c r="QVO470" s="43"/>
      <c r="QVP470" s="43"/>
      <c r="QVQ470" s="43"/>
      <c r="QVR470" s="43"/>
      <c r="QVS470" s="43"/>
      <c r="QVT470" s="43"/>
      <c r="QVU470" s="43"/>
      <c r="QVV470" s="43"/>
      <c r="QVW470" s="43"/>
      <c r="QVX470" s="43"/>
      <c r="QVY470" s="43"/>
      <c r="QVZ470" s="43"/>
      <c r="QWA470" s="43"/>
      <c r="QWB470" s="43"/>
      <c r="QWC470" s="43"/>
      <c r="QWD470" s="43"/>
      <c r="QWE470" s="43"/>
      <c r="QWF470" s="43"/>
      <c r="QWG470" s="43"/>
      <c r="QWH470" s="43"/>
      <c r="QWI470" s="43"/>
      <c r="QWJ470" s="43"/>
      <c r="QWK470" s="43"/>
      <c r="QWL470" s="43"/>
      <c r="QWM470" s="43"/>
      <c r="QWN470" s="43"/>
      <c r="QWO470" s="43"/>
      <c r="QWP470" s="43"/>
      <c r="QWQ470" s="43"/>
      <c r="QWR470" s="43"/>
      <c r="QWS470" s="43"/>
      <c r="QWT470" s="43"/>
      <c r="QWU470" s="43"/>
      <c r="QWV470" s="43"/>
      <c r="QWW470" s="43"/>
      <c r="QWX470" s="43"/>
      <c r="QWY470" s="43"/>
      <c r="QWZ470" s="43"/>
      <c r="QXA470" s="43"/>
      <c r="QXB470" s="43"/>
      <c r="QXC470" s="43"/>
      <c r="QXD470" s="43"/>
      <c r="QXE470" s="43"/>
      <c r="QXF470" s="43"/>
      <c r="QXG470" s="43"/>
      <c r="QXH470" s="43"/>
      <c r="QXI470" s="43"/>
      <c r="QXJ470" s="43"/>
      <c r="QXK470" s="43"/>
      <c r="QXL470" s="43"/>
      <c r="QXM470" s="43"/>
      <c r="QXN470" s="43"/>
      <c r="QXO470" s="43"/>
      <c r="QXP470" s="43"/>
      <c r="QXQ470" s="43"/>
      <c r="QXR470" s="43"/>
      <c r="QXS470" s="43"/>
      <c r="QXT470" s="43"/>
      <c r="QXU470" s="43"/>
      <c r="QXV470" s="43"/>
      <c r="QXW470" s="43"/>
      <c r="QXX470" s="43"/>
      <c r="QXY470" s="43"/>
      <c r="QXZ470" s="43"/>
      <c r="QYA470" s="43"/>
      <c r="QYB470" s="43"/>
      <c r="QYC470" s="43"/>
      <c r="QYD470" s="43"/>
      <c r="QYE470" s="43"/>
      <c r="QYF470" s="43"/>
      <c r="QYG470" s="43"/>
      <c r="QYH470" s="43"/>
      <c r="QYI470" s="43"/>
      <c r="QYJ470" s="43"/>
      <c r="QYK470" s="43"/>
      <c r="QYL470" s="43"/>
      <c r="QYM470" s="43"/>
      <c r="QYN470" s="43"/>
      <c r="QYO470" s="43"/>
      <c r="QYP470" s="43"/>
      <c r="QYQ470" s="43"/>
      <c r="QYR470" s="43"/>
      <c r="QYS470" s="43"/>
      <c r="QYT470" s="43"/>
      <c r="QYU470" s="43"/>
      <c r="QYV470" s="43"/>
      <c r="QYW470" s="43"/>
      <c r="QYX470" s="43"/>
      <c r="QYY470" s="43"/>
      <c r="QYZ470" s="43"/>
      <c r="QZA470" s="43"/>
      <c r="QZB470" s="43"/>
      <c r="QZC470" s="43"/>
      <c r="QZD470" s="43"/>
      <c r="QZE470" s="43"/>
      <c r="QZF470" s="43"/>
      <c r="QZG470" s="43"/>
      <c r="QZH470" s="43"/>
      <c r="QZI470" s="43"/>
      <c r="QZJ470" s="43"/>
      <c r="QZK470" s="43"/>
      <c r="QZL470" s="43"/>
      <c r="QZM470" s="43"/>
      <c r="QZN470" s="43"/>
      <c r="QZO470" s="43"/>
      <c r="QZP470" s="43"/>
      <c r="QZQ470" s="43"/>
      <c r="QZR470" s="43"/>
      <c r="QZS470" s="43"/>
      <c r="QZT470" s="43"/>
      <c r="QZU470" s="43"/>
      <c r="QZV470" s="43"/>
      <c r="QZW470" s="43"/>
      <c r="QZX470" s="43"/>
      <c r="QZY470" s="43"/>
      <c r="QZZ470" s="43"/>
      <c r="RAA470" s="43"/>
      <c r="RAB470" s="43"/>
      <c r="RAC470" s="43"/>
      <c r="RAD470" s="43"/>
      <c r="RAE470" s="43"/>
      <c r="RAF470" s="43"/>
      <c r="RAG470" s="43"/>
      <c r="RAH470" s="43"/>
      <c r="RAI470" s="43"/>
      <c r="RAJ470" s="43"/>
      <c r="RAK470" s="43"/>
      <c r="RAL470" s="43"/>
      <c r="RAM470" s="43"/>
      <c r="RAN470" s="43"/>
      <c r="RAO470" s="43"/>
      <c r="RAP470" s="43"/>
      <c r="RAQ470" s="43"/>
      <c r="RAR470" s="43"/>
      <c r="RAS470" s="43"/>
      <c r="RAT470" s="43"/>
      <c r="RAU470" s="43"/>
      <c r="RAV470" s="43"/>
      <c r="RAW470" s="43"/>
      <c r="RAX470" s="43"/>
      <c r="RAY470" s="43"/>
      <c r="RAZ470" s="43"/>
      <c r="RBA470" s="43"/>
      <c r="RBB470" s="43"/>
      <c r="RBC470" s="43"/>
      <c r="RBD470" s="43"/>
      <c r="RBE470" s="43"/>
      <c r="RBF470" s="43"/>
      <c r="RBG470" s="43"/>
      <c r="RBH470" s="43"/>
      <c r="RBI470" s="43"/>
      <c r="RBJ470" s="43"/>
      <c r="RBK470" s="43"/>
      <c r="RBL470" s="43"/>
      <c r="RBM470" s="43"/>
      <c r="RBN470" s="43"/>
      <c r="RBO470" s="43"/>
      <c r="RBP470" s="43"/>
      <c r="RBQ470" s="43"/>
      <c r="RBR470" s="43"/>
      <c r="RBS470" s="43"/>
      <c r="RBT470" s="43"/>
      <c r="RBU470" s="43"/>
      <c r="RBV470" s="43"/>
      <c r="RBW470" s="43"/>
      <c r="RBX470" s="43"/>
      <c r="RBY470" s="43"/>
      <c r="RBZ470" s="43"/>
      <c r="RCA470" s="43"/>
      <c r="RCB470" s="43"/>
      <c r="RCC470" s="43"/>
      <c r="RCD470" s="43"/>
      <c r="RCE470" s="43"/>
      <c r="RCF470" s="43"/>
      <c r="RCG470" s="43"/>
      <c r="RCH470" s="43"/>
      <c r="RCI470" s="43"/>
      <c r="RCJ470" s="43"/>
      <c r="RCK470" s="43"/>
      <c r="RCL470" s="43"/>
      <c r="RCM470" s="43"/>
      <c r="RCN470" s="43"/>
      <c r="RCO470" s="43"/>
      <c r="RCP470" s="43"/>
      <c r="RCQ470" s="43"/>
      <c r="RCR470" s="43"/>
      <c r="RCS470" s="43"/>
      <c r="RCT470" s="43"/>
      <c r="RCU470" s="43"/>
      <c r="RCV470" s="43"/>
      <c r="RCW470" s="43"/>
      <c r="RCX470" s="43"/>
      <c r="RCY470" s="43"/>
      <c r="RCZ470" s="43"/>
      <c r="RDA470" s="43"/>
      <c r="RDB470" s="43"/>
      <c r="RDC470" s="43"/>
      <c r="RDD470" s="43"/>
      <c r="RDE470" s="43"/>
      <c r="RDF470" s="43"/>
      <c r="RDG470" s="43"/>
      <c r="RDH470" s="43"/>
      <c r="RDI470" s="43"/>
      <c r="RDJ470" s="43"/>
      <c r="RDK470" s="43"/>
      <c r="RDL470" s="43"/>
      <c r="RDM470" s="43"/>
      <c r="RDN470" s="43"/>
      <c r="RDO470" s="43"/>
      <c r="RDP470" s="43"/>
      <c r="RDQ470" s="43"/>
      <c r="RDR470" s="43"/>
      <c r="RDS470" s="43"/>
      <c r="RDT470" s="43"/>
      <c r="RDU470" s="43"/>
      <c r="RDV470" s="43"/>
      <c r="RDW470" s="43"/>
      <c r="RDX470" s="43"/>
      <c r="RDY470" s="43"/>
      <c r="RDZ470" s="43"/>
      <c r="REA470" s="43"/>
      <c r="REB470" s="43"/>
      <c r="REC470" s="43"/>
      <c r="RED470" s="43"/>
      <c r="REE470" s="43"/>
      <c r="REF470" s="43"/>
      <c r="REG470" s="43"/>
      <c r="REH470" s="43"/>
      <c r="REI470" s="43"/>
      <c r="REJ470" s="43"/>
      <c r="REK470" s="43"/>
      <c r="REL470" s="43"/>
      <c r="REM470" s="43"/>
      <c r="REN470" s="43"/>
      <c r="REO470" s="43"/>
      <c r="REP470" s="43"/>
      <c r="REQ470" s="43"/>
      <c r="RER470" s="43"/>
      <c r="RES470" s="43"/>
      <c r="RET470" s="43"/>
      <c r="REU470" s="43"/>
      <c r="REV470" s="43"/>
      <c r="REW470" s="43"/>
      <c r="REX470" s="43"/>
      <c r="REY470" s="43"/>
      <c r="REZ470" s="43"/>
      <c r="RFA470" s="43"/>
      <c r="RFB470" s="43"/>
      <c r="RFC470" s="43"/>
      <c r="RFD470" s="43"/>
      <c r="RFE470" s="43"/>
      <c r="RFF470" s="43"/>
      <c r="RFG470" s="43"/>
      <c r="RFH470" s="43"/>
      <c r="RFI470" s="43"/>
      <c r="RFJ470" s="43"/>
      <c r="RFK470" s="43"/>
      <c r="RFL470" s="43"/>
      <c r="RFM470" s="43"/>
      <c r="RFN470" s="43"/>
      <c r="RFO470" s="43"/>
      <c r="RFP470" s="43"/>
      <c r="RFQ470" s="43"/>
      <c r="RFR470" s="43"/>
      <c r="RFS470" s="43"/>
      <c r="RFT470" s="43"/>
      <c r="RFU470" s="43"/>
      <c r="RFV470" s="43"/>
      <c r="RFW470" s="43"/>
      <c r="RFX470" s="43"/>
      <c r="RFY470" s="43"/>
      <c r="RFZ470" s="43"/>
      <c r="RGA470" s="43"/>
      <c r="RGB470" s="43"/>
      <c r="RGC470" s="43"/>
      <c r="RGD470" s="43"/>
      <c r="RGE470" s="43"/>
      <c r="RGF470" s="43"/>
      <c r="RGG470" s="43"/>
      <c r="RGH470" s="43"/>
      <c r="RGI470" s="43"/>
      <c r="RGJ470" s="43"/>
      <c r="RGK470" s="43"/>
      <c r="RGL470" s="43"/>
      <c r="RGM470" s="43"/>
      <c r="RGN470" s="43"/>
      <c r="RGO470" s="43"/>
      <c r="RGP470" s="43"/>
      <c r="RGQ470" s="43"/>
      <c r="RGR470" s="43"/>
      <c r="RGS470" s="43"/>
      <c r="RGT470" s="43"/>
      <c r="RGU470" s="43"/>
      <c r="RGV470" s="43"/>
      <c r="RGW470" s="43"/>
      <c r="RGX470" s="43"/>
      <c r="RGY470" s="43"/>
      <c r="RGZ470" s="43"/>
      <c r="RHA470" s="43"/>
      <c r="RHB470" s="43"/>
      <c r="RHC470" s="43"/>
      <c r="RHD470" s="43"/>
      <c r="RHE470" s="43"/>
      <c r="RHF470" s="43"/>
      <c r="RHG470" s="43"/>
      <c r="RHH470" s="43"/>
      <c r="RHI470" s="43"/>
      <c r="RHJ470" s="43"/>
      <c r="RHK470" s="43"/>
      <c r="RHL470" s="43"/>
      <c r="RHM470" s="43"/>
      <c r="RHN470" s="43"/>
      <c r="RHO470" s="43"/>
      <c r="RHP470" s="43"/>
      <c r="RHQ470" s="43"/>
      <c r="RHR470" s="43"/>
      <c r="RHS470" s="43"/>
      <c r="RHT470" s="43"/>
      <c r="RHU470" s="43"/>
      <c r="RHV470" s="43"/>
      <c r="RHW470" s="43"/>
      <c r="RHX470" s="43"/>
      <c r="RHY470" s="43"/>
      <c r="RHZ470" s="43"/>
      <c r="RIA470" s="43"/>
      <c r="RIB470" s="43"/>
      <c r="RIC470" s="43"/>
      <c r="RID470" s="43"/>
      <c r="RIE470" s="43"/>
      <c r="RIF470" s="43"/>
      <c r="RIG470" s="43"/>
      <c r="RIH470" s="43"/>
      <c r="RII470" s="43"/>
      <c r="RIJ470" s="43"/>
      <c r="RIK470" s="43"/>
      <c r="RIL470" s="43"/>
      <c r="RIM470" s="43"/>
      <c r="RIN470" s="43"/>
      <c r="RIO470" s="43"/>
      <c r="RIP470" s="43"/>
      <c r="RIQ470" s="43"/>
      <c r="RIR470" s="43"/>
      <c r="RIS470" s="43"/>
      <c r="RIT470" s="43"/>
      <c r="RIU470" s="43"/>
      <c r="RIV470" s="43"/>
      <c r="RIW470" s="43"/>
      <c r="RIX470" s="43"/>
      <c r="RIY470" s="43"/>
      <c r="RIZ470" s="43"/>
      <c r="RJA470" s="43"/>
      <c r="RJB470" s="43"/>
      <c r="RJC470" s="43"/>
      <c r="RJD470" s="43"/>
      <c r="RJE470" s="43"/>
      <c r="RJF470" s="43"/>
      <c r="RJG470" s="43"/>
      <c r="RJH470" s="43"/>
      <c r="RJI470" s="43"/>
      <c r="RJJ470" s="43"/>
      <c r="RJK470" s="43"/>
      <c r="RJL470" s="43"/>
      <c r="RJM470" s="43"/>
      <c r="RJN470" s="43"/>
      <c r="RJO470" s="43"/>
      <c r="RJP470" s="43"/>
      <c r="RJQ470" s="43"/>
      <c r="RJR470" s="43"/>
      <c r="RJS470" s="43"/>
      <c r="RJT470" s="43"/>
      <c r="RJU470" s="43"/>
      <c r="RJV470" s="43"/>
      <c r="RJW470" s="43"/>
      <c r="RJX470" s="43"/>
      <c r="RJY470" s="43"/>
      <c r="RJZ470" s="43"/>
      <c r="RKA470" s="43"/>
      <c r="RKB470" s="43"/>
      <c r="RKC470" s="43"/>
      <c r="RKD470" s="43"/>
      <c r="RKE470" s="43"/>
      <c r="RKF470" s="43"/>
      <c r="RKG470" s="43"/>
      <c r="RKH470" s="43"/>
      <c r="RKI470" s="43"/>
      <c r="RKJ470" s="43"/>
      <c r="RKK470" s="43"/>
      <c r="RKL470" s="43"/>
      <c r="RKM470" s="43"/>
      <c r="RKN470" s="43"/>
      <c r="RKO470" s="43"/>
      <c r="RKP470" s="43"/>
      <c r="RKQ470" s="43"/>
      <c r="RKR470" s="43"/>
      <c r="RKS470" s="43"/>
      <c r="RKT470" s="43"/>
      <c r="RKU470" s="43"/>
      <c r="RKV470" s="43"/>
      <c r="RKW470" s="43"/>
      <c r="RKX470" s="43"/>
      <c r="RKY470" s="43"/>
      <c r="RKZ470" s="43"/>
      <c r="RLA470" s="43"/>
      <c r="RLB470" s="43"/>
      <c r="RLC470" s="43"/>
      <c r="RLD470" s="43"/>
      <c r="RLE470" s="43"/>
      <c r="RLF470" s="43"/>
      <c r="RLG470" s="43"/>
      <c r="RLH470" s="43"/>
      <c r="RLI470" s="43"/>
      <c r="RLJ470" s="43"/>
      <c r="RLK470" s="43"/>
      <c r="RLL470" s="43"/>
      <c r="RLM470" s="43"/>
      <c r="RLN470" s="43"/>
      <c r="RLO470" s="43"/>
      <c r="RLP470" s="43"/>
      <c r="RLQ470" s="43"/>
      <c r="RLR470" s="43"/>
      <c r="RLS470" s="43"/>
      <c r="RLT470" s="43"/>
      <c r="RLU470" s="43"/>
      <c r="RLV470" s="43"/>
      <c r="RLW470" s="43"/>
      <c r="RLX470" s="43"/>
      <c r="RLY470" s="43"/>
      <c r="RLZ470" s="43"/>
      <c r="RMA470" s="43"/>
      <c r="RMB470" s="43"/>
      <c r="RMC470" s="43"/>
      <c r="RMD470" s="43"/>
      <c r="RME470" s="43"/>
      <c r="RMF470" s="43"/>
      <c r="RMG470" s="43"/>
      <c r="RMH470" s="43"/>
      <c r="RMI470" s="43"/>
      <c r="RMJ470" s="43"/>
      <c r="RMK470" s="43"/>
      <c r="RML470" s="43"/>
      <c r="RMM470" s="43"/>
      <c r="RMN470" s="43"/>
      <c r="RMO470" s="43"/>
      <c r="RMP470" s="43"/>
      <c r="RMQ470" s="43"/>
      <c r="RMR470" s="43"/>
      <c r="RMS470" s="43"/>
      <c r="RMT470" s="43"/>
      <c r="RMU470" s="43"/>
      <c r="RMV470" s="43"/>
      <c r="RMW470" s="43"/>
      <c r="RMX470" s="43"/>
      <c r="RMY470" s="43"/>
      <c r="RMZ470" s="43"/>
      <c r="RNA470" s="43"/>
      <c r="RNB470" s="43"/>
      <c r="RNC470" s="43"/>
      <c r="RND470" s="43"/>
      <c r="RNE470" s="43"/>
      <c r="RNF470" s="43"/>
      <c r="RNG470" s="43"/>
      <c r="RNH470" s="43"/>
      <c r="RNI470" s="43"/>
      <c r="RNJ470" s="43"/>
      <c r="RNK470" s="43"/>
      <c r="RNL470" s="43"/>
      <c r="RNM470" s="43"/>
      <c r="RNN470" s="43"/>
      <c r="RNO470" s="43"/>
      <c r="RNP470" s="43"/>
      <c r="RNQ470" s="43"/>
      <c r="RNR470" s="43"/>
      <c r="RNS470" s="43"/>
      <c r="RNT470" s="43"/>
      <c r="RNU470" s="43"/>
      <c r="RNV470" s="43"/>
      <c r="RNW470" s="43"/>
      <c r="RNX470" s="43"/>
      <c r="RNY470" s="43"/>
      <c r="RNZ470" s="43"/>
      <c r="ROA470" s="43"/>
      <c r="ROB470" s="43"/>
      <c r="ROC470" s="43"/>
      <c r="ROD470" s="43"/>
      <c r="ROE470" s="43"/>
      <c r="ROF470" s="43"/>
      <c r="ROG470" s="43"/>
      <c r="ROH470" s="43"/>
      <c r="ROI470" s="43"/>
      <c r="ROJ470" s="43"/>
      <c r="ROK470" s="43"/>
      <c r="ROL470" s="43"/>
      <c r="ROM470" s="43"/>
      <c r="RON470" s="43"/>
      <c r="ROO470" s="43"/>
      <c r="ROP470" s="43"/>
      <c r="ROQ470" s="43"/>
      <c r="ROR470" s="43"/>
      <c r="ROS470" s="43"/>
      <c r="ROT470" s="43"/>
      <c r="ROU470" s="43"/>
      <c r="ROV470" s="43"/>
      <c r="ROW470" s="43"/>
      <c r="ROX470" s="43"/>
      <c r="ROY470" s="43"/>
      <c r="ROZ470" s="43"/>
      <c r="RPA470" s="43"/>
      <c r="RPB470" s="43"/>
      <c r="RPC470" s="43"/>
      <c r="RPD470" s="43"/>
      <c r="RPE470" s="43"/>
      <c r="RPF470" s="43"/>
      <c r="RPG470" s="43"/>
      <c r="RPH470" s="43"/>
      <c r="RPI470" s="43"/>
      <c r="RPJ470" s="43"/>
      <c r="RPK470" s="43"/>
      <c r="RPL470" s="43"/>
      <c r="RPM470" s="43"/>
      <c r="RPN470" s="43"/>
      <c r="RPO470" s="43"/>
      <c r="RPP470" s="43"/>
      <c r="RPQ470" s="43"/>
      <c r="RPR470" s="43"/>
      <c r="RPS470" s="43"/>
      <c r="RPT470" s="43"/>
      <c r="RPU470" s="43"/>
      <c r="RPV470" s="43"/>
      <c r="RPW470" s="43"/>
      <c r="RPX470" s="43"/>
      <c r="RPY470" s="43"/>
      <c r="RPZ470" s="43"/>
      <c r="RQA470" s="43"/>
      <c r="RQB470" s="43"/>
      <c r="RQC470" s="43"/>
      <c r="RQD470" s="43"/>
      <c r="RQE470" s="43"/>
      <c r="RQF470" s="43"/>
      <c r="RQG470" s="43"/>
      <c r="RQH470" s="43"/>
      <c r="RQI470" s="43"/>
      <c r="RQJ470" s="43"/>
      <c r="RQK470" s="43"/>
      <c r="RQL470" s="43"/>
      <c r="RQM470" s="43"/>
      <c r="RQN470" s="43"/>
      <c r="RQO470" s="43"/>
      <c r="RQP470" s="43"/>
      <c r="RQQ470" s="43"/>
      <c r="RQR470" s="43"/>
      <c r="RQS470" s="43"/>
      <c r="RQT470" s="43"/>
      <c r="RQU470" s="43"/>
      <c r="RQV470" s="43"/>
      <c r="RQW470" s="43"/>
      <c r="RQX470" s="43"/>
      <c r="RQY470" s="43"/>
      <c r="RQZ470" s="43"/>
      <c r="RRA470" s="43"/>
      <c r="RRB470" s="43"/>
      <c r="RRC470" s="43"/>
      <c r="RRD470" s="43"/>
      <c r="RRE470" s="43"/>
      <c r="RRF470" s="43"/>
      <c r="RRG470" s="43"/>
      <c r="RRH470" s="43"/>
      <c r="RRI470" s="43"/>
      <c r="RRJ470" s="43"/>
      <c r="RRK470" s="43"/>
      <c r="RRL470" s="43"/>
      <c r="RRM470" s="43"/>
      <c r="RRN470" s="43"/>
      <c r="RRO470" s="43"/>
      <c r="RRP470" s="43"/>
      <c r="RRQ470" s="43"/>
      <c r="RRR470" s="43"/>
      <c r="RRS470" s="43"/>
      <c r="RRT470" s="43"/>
      <c r="RRU470" s="43"/>
      <c r="RRV470" s="43"/>
      <c r="RRW470" s="43"/>
      <c r="RRX470" s="43"/>
      <c r="RRY470" s="43"/>
      <c r="RRZ470" s="43"/>
      <c r="RSA470" s="43"/>
      <c r="RSB470" s="43"/>
      <c r="RSC470" s="43"/>
      <c r="RSD470" s="43"/>
      <c r="RSE470" s="43"/>
      <c r="RSF470" s="43"/>
      <c r="RSG470" s="43"/>
      <c r="RSH470" s="43"/>
      <c r="RSI470" s="43"/>
      <c r="RSJ470" s="43"/>
      <c r="RSK470" s="43"/>
      <c r="RSL470" s="43"/>
      <c r="RSM470" s="43"/>
      <c r="RSN470" s="43"/>
      <c r="RSO470" s="43"/>
      <c r="RSP470" s="43"/>
      <c r="RSQ470" s="43"/>
      <c r="RSR470" s="43"/>
      <c r="RSS470" s="43"/>
      <c r="RST470" s="43"/>
      <c r="RSU470" s="43"/>
      <c r="RSV470" s="43"/>
      <c r="RSW470" s="43"/>
      <c r="RSX470" s="43"/>
      <c r="RSY470" s="43"/>
      <c r="RSZ470" s="43"/>
      <c r="RTA470" s="43"/>
      <c r="RTB470" s="43"/>
      <c r="RTC470" s="43"/>
      <c r="RTD470" s="43"/>
      <c r="RTE470" s="43"/>
      <c r="RTF470" s="43"/>
      <c r="RTG470" s="43"/>
      <c r="RTH470" s="43"/>
      <c r="RTI470" s="43"/>
      <c r="RTJ470" s="43"/>
      <c r="RTK470" s="43"/>
      <c r="RTL470" s="43"/>
      <c r="RTM470" s="43"/>
      <c r="RTN470" s="43"/>
      <c r="RTO470" s="43"/>
      <c r="RTP470" s="43"/>
      <c r="RTQ470" s="43"/>
      <c r="RTR470" s="43"/>
      <c r="RTS470" s="43"/>
      <c r="RTT470" s="43"/>
      <c r="RTU470" s="43"/>
      <c r="RTV470" s="43"/>
      <c r="RTW470" s="43"/>
      <c r="RTX470" s="43"/>
      <c r="RTY470" s="43"/>
      <c r="RTZ470" s="43"/>
      <c r="RUA470" s="43"/>
      <c r="RUB470" s="43"/>
      <c r="RUC470" s="43"/>
      <c r="RUD470" s="43"/>
      <c r="RUE470" s="43"/>
      <c r="RUF470" s="43"/>
      <c r="RUG470" s="43"/>
      <c r="RUH470" s="43"/>
      <c r="RUI470" s="43"/>
      <c r="RUJ470" s="43"/>
      <c r="RUK470" s="43"/>
      <c r="RUL470" s="43"/>
      <c r="RUM470" s="43"/>
      <c r="RUN470" s="43"/>
      <c r="RUO470" s="43"/>
      <c r="RUP470" s="43"/>
      <c r="RUQ470" s="43"/>
      <c r="RUR470" s="43"/>
      <c r="RUS470" s="43"/>
      <c r="RUT470" s="43"/>
      <c r="RUU470" s="43"/>
      <c r="RUV470" s="43"/>
      <c r="RUW470" s="43"/>
      <c r="RUX470" s="43"/>
      <c r="RUY470" s="43"/>
      <c r="RUZ470" s="43"/>
      <c r="RVA470" s="43"/>
      <c r="RVB470" s="43"/>
      <c r="RVC470" s="43"/>
      <c r="RVD470" s="43"/>
      <c r="RVE470" s="43"/>
      <c r="RVF470" s="43"/>
      <c r="RVG470" s="43"/>
      <c r="RVH470" s="43"/>
      <c r="RVI470" s="43"/>
      <c r="RVJ470" s="43"/>
      <c r="RVK470" s="43"/>
      <c r="RVL470" s="43"/>
      <c r="RVM470" s="43"/>
      <c r="RVN470" s="43"/>
      <c r="RVO470" s="43"/>
      <c r="RVP470" s="43"/>
      <c r="RVQ470" s="43"/>
      <c r="RVR470" s="43"/>
      <c r="RVS470" s="43"/>
      <c r="RVT470" s="43"/>
      <c r="RVU470" s="43"/>
      <c r="RVV470" s="43"/>
      <c r="RVW470" s="43"/>
      <c r="RVX470" s="43"/>
      <c r="RVY470" s="43"/>
      <c r="RVZ470" s="43"/>
      <c r="RWA470" s="43"/>
      <c r="RWB470" s="43"/>
      <c r="RWC470" s="43"/>
      <c r="RWD470" s="43"/>
      <c r="RWE470" s="43"/>
      <c r="RWF470" s="43"/>
      <c r="RWG470" s="43"/>
      <c r="RWH470" s="43"/>
      <c r="RWI470" s="43"/>
      <c r="RWJ470" s="43"/>
      <c r="RWK470" s="43"/>
      <c r="RWL470" s="43"/>
      <c r="RWM470" s="43"/>
      <c r="RWN470" s="43"/>
      <c r="RWO470" s="43"/>
      <c r="RWP470" s="43"/>
      <c r="RWQ470" s="43"/>
      <c r="RWR470" s="43"/>
      <c r="RWS470" s="43"/>
      <c r="RWT470" s="43"/>
      <c r="RWU470" s="43"/>
      <c r="RWV470" s="43"/>
      <c r="RWW470" s="43"/>
      <c r="RWX470" s="43"/>
      <c r="RWY470" s="43"/>
      <c r="RWZ470" s="43"/>
      <c r="RXA470" s="43"/>
      <c r="RXB470" s="43"/>
      <c r="RXC470" s="43"/>
      <c r="RXD470" s="43"/>
      <c r="RXE470" s="43"/>
      <c r="RXF470" s="43"/>
      <c r="RXG470" s="43"/>
      <c r="RXH470" s="43"/>
      <c r="RXI470" s="43"/>
      <c r="RXJ470" s="43"/>
      <c r="RXK470" s="43"/>
      <c r="RXL470" s="43"/>
      <c r="RXM470" s="43"/>
      <c r="RXN470" s="43"/>
      <c r="RXO470" s="43"/>
      <c r="RXP470" s="43"/>
      <c r="RXQ470" s="43"/>
      <c r="RXR470" s="43"/>
      <c r="RXS470" s="43"/>
      <c r="RXT470" s="43"/>
      <c r="RXU470" s="43"/>
      <c r="RXV470" s="43"/>
      <c r="RXW470" s="43"/>
      <c r="RXX470" s="43"/>
      <c r="RXY470" s="43"/>
      <c r="RXZ470" s="43"/>
      <c r="RYA470" s="43"/>
      <c r="RYB470" s="43"/>
      <c r="RYC470" s="43"/>
      <c r="RYD470" s="43"/>
      <c r="RYE470" s="43"/>
      <c r="RYF470" s="43"/>
      <c r="RYG470" s="43"/>
      <c r="RYH470" s="43"/>
      <c r="RYI470" s="43"/>
      <c r="RYJ470" s="43"/>
      <c r="RYK470" s="43"/>
      <c r="RYL470" s="43"/>
      <c r="RYM470" s="43"/>
      <c r="RYN470" s="43"/>
      <c r="RYO470" s="43"/>
      <c r="RYP470" s="43"/>
      <c r="RYQ470" s="43"/>
      <c r="RYR470" s="43"/>
      <c r="RYS470" s="43"/>
      <c r="RYT470" s="43"/>
      <c r="RYU470" s="43"/>
      <c r="RYV470" s="43"/>
      <c r="RYW470" s="43"/>
      <c r="RYX470" s="43"/>
      <c r="RYY470" s="43"/>
      <c r="RYZ470" s="43"/>
      <c r="RZA470" s="43"/>
      <c r="RZB470" s="43"/>
      <c r="RZC470" s="43"/>
      <c r="RZD470" s="43"/>
      <c r="RZE470" s="43"/>
      <c r="RZF470" s="43"/>
      <c r="RZG470" s="43"/>
      <c r="RZH470" s="43"/>
      <c r="RZI470" s="43"/>
      <c r="RZJ470" s="43"/>
      <c r="RZK470" s="43"/>
      <c r="RZL470" s="43"/>
      <c r="RZM470" s="43"/>
      <c r="RZN470" s="43"/>
      <c r="RZO470" s="43"/>
      <c r="RZP470" s="43"/>
      <c r="RZQ470" s="43"/>
      <c r="RZR470" s="43"/>
      <c r="RZS470" s="43"/>
      <c r="RZT470" s="43"/>
      <c r="RZU470" s="43"/>
      <c r="RZV470" s="43"/>
      <c r="RZW470" s="43"/>
      <c r="RZX470" s="43"/>
      <c r="RZY470" s="43"/>
      <c r="RZZ470" s="43"/>
      <c r="SAA470" s="43"/>
      <c r="SAB470" s="43"/>
      <c r="SAC470" s="43"/>
      <c r="SAD470" s="43"/>
      <c r="SAE470" s="43"/>
      <c r="SAF470" s="43"/>
      <c r="SAG470" s="43"/>
      <c r="SAH470" s="43"/>
      <c r="SAI470" s="43"/>
      <c r="SAJ470" s="43"/>
      <c r="SAK470" s="43"/>
      <c r="SAL470" s="43"/>
      <c r="SAM470" s="43"/>
      <c r="SAN470" s="43"/>
      <c r="SAO470" s="43"/>
      <c r="SAP470" s="43"/>
      <c r="SAQ470" s="43"/>
      <c r="SAR470" s="43"/>
      <c r="SAS470" s="43"/>
      <c r="SAT470" s="43"/>
      <c r="SAU470" s="43"/>
      <c r="SAV470" s="43"/>
      <c r="SAW470" s="43"/>
      <c r="SAX470" s="43"/>
      <c r="SAY470" s="43"/>
      <c r="SAZ470" s="43"/>
      <c r="SBA470" s="43"/>
      <c r="SBB470" s="43"/>
      <c r="SBC470" s="43"/>
      <c r="SBD470" s="43"/>
      <c r="SBE470" s="43"/>
      <c r="SBF470" s="43"/>
      <c r="SBG470" s="43"/>
      <c r="SBH470" s="43"/>
      <c r="SBI470" s="43"/>
      <c r="SBJ470" s="43"/>
      <c r="SBK470" s="43"/>
      <c r="SBL470" s="43"/>
      <c r="SBM470" s="43"/>
      <c r="SBN470" s="43"/>
      <c r="SBO470" s="43"/>
      <c r="SBP470" s="43"/>
      <c r="SBQ470" s="43"/>
      <c r="SBR470" s="43"/>
      <c r="SBS470" s="43"/>
      <c r="SBT470" s="43"/>
      <c r="SBU470" s="43"/>
      <c r="SBV470" s="43"/>
      <c r="SBW470" s="43"/>
      <c r="SBX470" s="43"/>
      <c r="SBY470" s="43"/>
      <c r="SBZ470" s="43"/>
      <c r="SCA470" s="43"/>
      <c r="SCB470" s="43"/>
      <c r="SCC470" s="43"/>
      <c r="SCD470" s="43"/>
      <c r="SCE470" s="43"/>
      <c r="SCF470" s="43"/>
      <c r="SCG470" s="43"/>
      <c r="SCH470" s="43"/>
      <c r="SCI470" s="43"/>
      <c r="SCJ470" s="43"/>
      <c r="SCK470" s="43"/>
      <c r="SCL470" s="43"/>
      <c r="SCM470" s="43"/>
      <c r="SCN470" s="43"/>
      <c r="SCO470" s="43"/>
      <c r="SCP470" s="43"/>
      <c r="SCQ470" s="43"/>
      <c r="SCR470" s="43"/>
      <c r="SCS470" s="43"/>
      <c r="SCT470" s="43"/>
      <c r="SCU470" s="43"/>
      <c r="SCV470" s="43"/>
      <c r="SCW470" s="43"/>
      <c r="SCX470" s="43"/>
      <c r="SCY470" s="43"/>
      <c r="SCZ470" s="43"/>
      <c r="SDA470" s="43"/>
      <c r="SDB470" s="43"/>
      <c r="SDC470" s="43"/>
      <c r="SDD470" s="43"/>
      <c r="SDE470" s="43"/>
      <c r="SDF470" s="43"/>
      <c r="SDG470" s="43"/>
      <c r="SDH470" s="43"/>
      <c r="SDI470" s="43"/>
      <c r="SDJ470" s="43"/>
      <c r="SDK470" s="43"/>
      <c r="SDL470" s="43"/>
      <c r="SDM470" s="43"/>
      <c r="SDN470" s="43"/>
      <c r="SDO470" s="43"/>
      <c r="SDP470" s="43"/>
      <c r="SDQ470" s="43"/>
      <c r="SDR470" s="43"/>
      <c r="SDS470" s="43"/>
      <c r="SDT470" s="43"/>
      <c r="SDU470" s="43"/>
      <c r="SDV470" s="43"/>
      <c r="SDW470" s="43"/>
      <c r="SDX470" s="43"/>
      <c r="SDY470" s="43"/>
      <c r="SDZ470" s="43"/>
      <c r="SEA470" s="43"/>
      <c r="SEB470" s="43"/>
      <c r="SEC470" s="43"/>
      <c r="SED470" s="43"/>
      <c r="SEE470" s="43"/>
      <c r="SEF470" s="43"/>
      <c r="SEG470" s="43"/>
      <c r="SEH470" s="43"/>
      <c r="SEI470" s="43"/>
      <c r="SEJ470" s="43"/>
      <c r="SEK470" s="43"/>
      <c r="SEL470" s="43"/>
      <c r="SEM470" s="43"/>
      <c r="SEN470" s="43"/>
      <c r="SEO470" s="43"/>
      <c r="SEP470" s="43"/>
      <c r="SEQ470" s="43"/>
      <c r="SER470" s="43"/>
      <c r="SES470" s="43"/>
      <c r="SET470" s="43"/>
      <c r="SEU470" s="43"/>
      <c r="SEV470" s="43"/>
      <c r="SEW470" s="43"/>
      <c r="SEX470" s="43"/>
      <c r="SEY470" s="43"/>
      <c r="SEZ470" s="43"/>
      <c r="SFA470" s="43"/>
      <c r="SFB470" s="43"/>
      <c r="SFC470" s="43"/>
      <c r="SFD470" s="43"/>
      <c r="SFE470" s="43"/>
      <c r="SFF470" s="43"/>
      <c r="SFG470" s="43"/>
      <c r="SFH470" s="43"/>
      <c r="SFI470" s="43"/>
      <c r="SFJ470" s="43"/>
      <c r="SFK470" s="43"/>
      <c r="SFL470" s="43"/>
      <c r="SFM470" s="43"/>
      <c r="SFN470" s="43"/>
      <c r="SFO470" s="43"/>
      <c r="SFP470" s="43"/>
      <c r="SFQ470" s="43"/>
      <c r="SFR470" s="43"/>
      <c r="SFS470" s="43"/>
      <c r="SFT470" s="43"/>
      <c r="SFU470" s="43"/>
      <c r="SFV470" s="43"/>
      <c r="SFW470" s="43"/>
      <c r="SFX470" s="43"/>
      <c r="SFY470" s="43"/>
      <c r="SFZ470" s="43"/>
      <c r="SGA470" s="43"/>
      <c r="SGB470" s="43"/>
      <c r="SGC470" s="43"/>
      <c r="SGD470" s="43"/>
      <c r="SGE470" s="43"/>
      <c r="SGF470" s="43"/>
      <c r="SGG470" s="43"/>
      <c r="SGH470" s="43"/>
      <c r="SGI470" s="43"/>
      <c r="SGJ470" s="43"/>
      <c r="SGK470" s="43"/>
      <c r="SGL470" s="43"/>
      <c r="SGM470" s="43"/>
      <c r="SGN470" s="43"/>
      <c r="SGO470" s="43"/>
      <c r="SGP470" s="43"/>
      <c r="SGQ470" s="43"/>
      <c r="SGR470" s="43"/>
      <c r="SGS470" s="43"/>
      <c r="SGT470" s="43"/>
      <c r="SGU470" s="43"/>
      <c r="SGV470" s="43"/>
      <c r="SGW470" s="43"/>
      <c r="SGX470" s="43"/>
      <c r="SGY470" s="43"/>
      <c r="SGZ470" s="43"/>
      <c r="SHA470" s="43"/>
      <c r="SHB470" s="43"/>
      <c r="SHC470" s="43"/>
      <c r="SHD470" s="43"/>
      <c r="SHE470" s="43"/>
      <c r="SHF470" s="43"/>
      <c r="SHG470" s="43"/>
      <c r="SHH470" s="43"/>
      <c r="SHI470" s="43"/>
      <c r="SHJ470" s="43"/>
      <c r="SHK470" s="43"/>
      <c r="SHL470" s="43"/>
      <c r="SHM470" s="43"/>
      <c r="SHN470" s="43"/>
      <c r="SHO470" s="43"/>
      <c r="SHP470" s="43"/>
      <c r="SHQ470" s="43"/>
      <c r="SHR470" s="43"/>
      <c r="SHS470" s="43"/>
      <c r="SHT470" s="43"/>
      <c r="SHU470" s="43"/>
      <c r="SHV470" s="43"/>
      <c r="SHW470" s="43"/>
      <c r="SHX470" s="43"/>
      <c r="SHY470" s="43"/>
      <c r="SHZ470" s="43"/>
      <c r="SIA470" s="43"/>
      <c r="SIB470" s="43"/>
      <c r="SIC470" s="43"/>
      <c r="SID470" s="43"/>
      <c r="SIE470" s="43"/>
      <c r="SIF470" s="43"/>
      <c r="SIG470" s="43"/>
      <c r="SIH470" s="43"/>
      <c r="SII470" s="43"/>
      <c r="SIJ470" s="43"/>
      <c r="SIK470" s="43"/>
      <c r="SIL470" s="43"/>
      <c r="SIM470" s="43"/>
      <c r="SIN470" s="43"/>
      <c r="SIO470" s="43"/>
      <c r="SIP470" s="43"/>
      <c r="SIQ470" s="43"/>
      <c r="SIR470" s="43"/>
      <c r="SIS470" s="43"/>
      <c r="SIT470" s="43"/>
      <c r="SIU470" s="43"/>
      <c r="SIV470" s="43"/>
      <c r="SIW470" s="43"/>
      <c r="SIX470" s="43"/>
      <c r="SIY470" s="43"/>
      <c r="SIZ470" s="43"/>
      <c r="SJA470" s="43"/>
      <c r="SJB470" s="43"/>
      <c r="SJC470" s="43"/>
      <c r="SJD470" s="43"/>
      <c r="SJE470" s="43"/>
      <c r="SJF470" s="43"/>
      <c r="SJG470" s="43"/>
      <c r="SJH470" s="43"/>
      <c r="SJI470" s="43"/>
      <c r="SJJ470" s="43"/>
      <c r="SJK470" s="43"/>
      <c r="SJL470" s="43"/>
      <c r="SJM470" s="43"/>
      <c r="SJN470" s="43"/>
      <c r="SJO470" s="43"/>
      <c r="SJP470" s="43"/>
      <c r="SJQ470" s="43"/>
      <c r="SJR470" s="43"/>
      <c r="SJS470" s="43"/>
      <c r="SJT470" s="43"/>
      <c r="SJU470" s="43"/>
      <c r="SJV470" s="43"/>
      <c r="SJW470" s="43"/>
      <c r="SJX470" s="43"/>
      <c r="SJY470" s="43"/>
      <c r="SJZ470" s="43"/>
      <c r="SKA470" s="43"/>
      <c r="SKB470" s="43"/>
      <c r="SKC470" s="43"/>
      <c r="SKD470" s="43"/>
      <c r="SKE470" s="43"/>
      <c r="SKF470" s="43"/>
      <c r="SKG470" s="43"/>
      <c r="SKH470" s="43"/>
      <c r="SKI470" s="43"/>
      <c r="SKJ470" s="43"/>
      <c r="SKK470" s="43"/>
      <c r="SKL470" s="43"/>
      <c r="SKM470" s="43"/>
      <c r="SKN470" s="43"/>
      <c r="SKO470" s="43"/>
      <c r="SKP470" s="43"/>
      <c r="SKQ470" s="43"/>
      <c r="SKR470" s="43"/>
      <c r="SKS470" s="43"/>
      <c r="SKT470" s="43"/>
      <c r="SKU470" s="43"/>
      <c r="SKV470" s="43"/>
      <c r="SKW470" s="43"/>
      <c r="SKX470" s="43"/>
      <c r="SKY470" s="43"/>
      <c r="SKZ470" s="43"/>
      <c r="SLA470" s="43"/>
      <c r="SLB470" s="43"/>
      <c r="SLC470" s="43"/>
      <c r="SLD470" s="43"/>
      <c r="SLE470" s="43"/>
      <c r="SLF470" s="43"/>
      <c r="SLG470" s="43"/>
      <c r="SLH470" s="43"/>
      <c r="SLI470" s="43"/>
      <c r="SLJ470" s="43"/>
      <c r="SLK470" s="43"/>
      <c r="SLL470" s="43"/>
      <c r="SLM470" s="43"/>
      <c r="SLN470" s="43"/>
      <c r="SLO470" s="43"/>
      <c r="SLP470" s="43"/>
      <c r="SLQ470" s="43"/>
      <c r="SLR470" s="43"/>
      <c r="SLS470" s="43"/>
      <c r="SLT470" s="43"/>
      <c r="SLU470" s="43"/>
      <c r="SLV470" s="43"/>
      <c r="SLW470" s="43"/>
      <c r="SLX470" s="43"/>
      <c r="SLY470" s="43"/>
      <c r="SLZ470" s="43"/>
      <c r="SMA470" s="43"/>
      <c r="SMB470" s="43"/>
      <c r="SMC470" s="43"/>
      <c r="SMD470" s="43"/>
      <c r="SME470" s="43"/>
      <c r="SMF470" s="43"/>
      <c r="SMG470" s="43"/>
      <c r="SMH470" s="43"/>
      <c r="SMI470" s="43"/>
      <c r="SMJ470" s="43"/>
      <c r="SMK470" s="43"/>
      <c r="SML470" s="43"/>
      <c r="SMM470" s="43"/>
      <c r="SMN470" s="43"/>
      <c r="SMO470" s="43"/>
      <c r="SMP470" s="43"/>
      <c r="SMQ470" s="43"/>
      <c r="SMR470" s="43"/>
      <c r="SMS470" s="43"/>
      <c r="SMT470" s="43"/>
      <c r="SMU470" s="43"/>
      <c r="SMV470" s="43"/>
      <c r="SMW470" s="43"/>
      <c r="SMX470" s="43"/>
      <c r="SMY470" s="43"/>
      <c r="SMZ470" s="43"/>
      <c r="SNA470" s="43"/>
      <c r="SNB470" s="43"/>
      <c r="SNC470" s="43"/>
      <c r="SND470" s="43"/>
      <c r="SNE470" s="43"/>
      <c r="SNF470" s="43"/>
      <c r="SNG470" s="43"/>
      <c r="SNH470" s="43"/>
      <c r="SNI470" s="43"/>
      <c r="SNJ470" s="43"/>
      <c r="SNK470" s="43"/>
      <c r="SNL470" s="43"/>
      <c r="SNM470" s="43"/>
      <c r="SNN470" s="43"/>
      <c r="SNO470" s="43"/>
      <c r="SNP470" s="43"/>
      <c r="SNQ470" s="43"/>
      <c r="SNR470" s="43"/>
      <c r="SNS470" s="43"/>
      <c r="SNT470" s="43"/>
      <c r="SNU470" s="43"/>
      <c r="SNV470" s="43"/>
      <c r="SNW470" s="43"/>
      <c r="SNX470" s="43"/>
      <c r="SNY470" s="43"/>
      <c r="SNZ470" s="43"/>
      <c r="SOA470" s="43"/>
      <c r="SOB470" s="43"/>
      <c r="SOC470" s="43"/>
      <c r="SOD470" s="43"/>
      <c r="SOE470" s="43"/>
      <c r="SOF470" s="43"/>
      <c r="SOG470" s="43"/>
      <c r="SOH470" s="43"/>
      <c r="SOI470" s="43"/>
      <c r="SOJ470" s="43"/>
      <c r="SOK470" s="43"/>
      <c r="SOL470" s="43"/>
      <c r="SOM470" s="43"/>
      <c r="SON470" s="43"/>
      <c r="SOO470" s="43"/>
      <c r="SOP470" s="43"/>
      <c r="SOQ470" s="43"/>
      <c r="SOR470" s="43"/>
      <c r="SOS470" s="43"/>
      <c r="SOT470" s="43"/>
      <c r="SOU470" s="43"/>
      <c r="SOV470" s="43"/>
      <c r="SOW470" s="43"/>
      <c r="SOX470" s="43"/>
      <c r="SOY470" s="43"/>
      <c r="SOZ470" s="43"/>
      <c r="SPA470" s="43"/>
      <c r="SPB470" s="43"/>
      <c r="SPC470" s="43"/>
      <c r="SPD470" s="43"/>
      <c r="SPE470" s="43"/>
      <c r="SPF470" s="43"/>
      <c r="SPG470" s="43"/>
      <c r="SPH470" s="43"/>
      <c r="SPI470" s="43"/>
      <c r="SPJ470" s="43"/>
      <c r="SPK470" s="43"/>
      <c r="SPL470" s="43"/>
      <c r="SPM470" s="43"/>
      <c r="SPN470" s="43"/>
      <c r="SPO470" s="43"/>
      <c r="SPP470" s="43"/>
      <c r="SPQ470" s="43"/>
      <c r="SPR470" s="43"/>
      <c r="SPS470" s="43"/>
      <c r="SPT470" s="43"/>
      <c r="SPU470" s="43"/>
      <c r="SPV470" s="43"/>
      <c r="SPW470" s="43"/>
      <c r="SPX470" s="43"/>
      <c r="SPY470" s="43"/>
      <c r="SPZ470" s="43"/>
      <c r="SQA470" s="43"/>
      <c r="SQB470" s="43"/>
      <c r="SQC470" s="43"/>
      <c r="SQD470" s="43"/>
      <c r="SQE470" s="43"/>
      <c r="SQF470" s="43"/>
      <c r="SQG470" s="43"/>
      <c r="SQH470" s="43"/>
      <c r="SQI470" s="43"/>
      <c r="SQJ470" s="43"/>
      <c r="SQK470" s="43"/>
      <c r="SQL470" s="43"/>
      <c r="SQM470" s="43"/>
      <c r="SQN470" s="43"/>
      <c r="SQO470" s="43"/>
      <c r="SQP470" s="43"/>
      <c r="SQQ470" s="43"/>
      <c r="SQR470" s="43"/>
      <c r="SQS470" s="43"/>
      <c r="SQT470" s="43"/>
      <c r="SQU470" s="43"/>
      <c r="SQV470" s="43"/>
      <c r="SQW470" s="43"/>
      <c r="SQX470" s="43"/>
      <c r="SQY470" s="43"/>
      <c r="SQZ470" s="43"/>
      <c r="SRA470" s="43"/>
      <c r="SRB470" s="43"/>
      <c r="SRC470" s="43"/>
      <c r="SRD470" s="43"/>
      <c r="SRE470" s="43"/>
      <c r="SRF470" s="43"/>
      <c r="SRG470" s="43"/>
      <c r="SRH470" s="43"/>
      <c r="SRI470" s="43"/>
      <c r="SRJ470" s="43"/>
      <c r="SRK470" s="43"/>
      <c r="SRL470" s="43"/>
      <c r="SRM470" s="43"/>
      <c r="SRN470" s="43"/>
      <c r="SRO470" s="43"/>
      <c r="SRP470" s="43"/>
      <c r="SRQ470" s="43"/>
      <c r="SRR470" s="43"/>
      <c r="SRS470" s="43"/>
      <c r="SRT470" s="43"/>
      <c r="SRU470" s="43"/>
      <c r="SRV470" s="43"/>
      <c r="SRW470" s="43"/>
      <c r="SRX470" s="43"/>
      <c r="SRY470" s="43"/>
      <c r="SRZ470" s="43"/>
      <c r="SSA470" s="43"/>
      <c r="SSB470" s="43"/>
      <c r="SSC470" s="43"/>
      <c r="SSD470" s="43"/>
      <c r="SSE470" s="43"/>
      <c r="SSF470" s="43"/>
      <c r="SSG470" s="43"/>
      <c r="SSH470" s="43"/>
      <c r="SSI470" s="43"/>
      <c r="SSJ470" s="43"/>
      <c r="SSK470" s="43"/>
      <c r="SSL470" s="43"/>
      <c r="SSM470" s="43"/>
      <c r="SSN470" s="43"/>
      <c r="SSO470" s="43"/>
      <c r="SSP470" s="43"/>
      <c r="SSQ470" s="43"/>
      <c r="SSR470" s="43"/>
      <c r="SSS470" s="43"/>
      <c r="SST470" s="43"/>
      <c r="SSU470" s="43"/>
      <c r="SSV470" s="43"/>
      <c r="SSW470" s="43"/>
      <c r="SSX470" s="43"/>
      <c r="SSY470" s="43"/>
      <c r="SSZ470" s="43"/>
      <c r="STA470" s="43"/>
      <c r="STB470" s="43"/>
      <c r="STC470" s="43"/>
      <c r="STD470" s="43"/>
      <c r="STE470" s="43"/>
      <c r="STF470" s="43"/>
      <c r="STG470" s="43"/>
      <c r="STH470" s="43"/>
      <c r="STI470" s="43"/>
      <c r="STJ470" s="43"/>
      <c r="STK470" s="43"/>
      <c r="STL470" s="43"/>
      <c r="STM470" s="43"/>
      <c r="STN470" s="43"/>
      <c r="STO470" s="43"/>
      <c r="STP470" s="43"/>
      <c r="STQ470" s="43"/>
      <c r="STR470" s="43"/>
      <c r="STS470" s="43"/>
      <c r="STT470" s="43"/>
      <c r="STU470" s="43"/>
      <c r="STV470" s="43"/>
      <c r="STW470" s="43"/>
      <c r="STX470" s="43"/>
      <c r="STY470" s="43"/>
      <c r="STZ470" s="43"/>
      <c r="SUA470" s="43"/>
      <c r="SUB470" s="43"/>
      <c r="SUC470" s="43"/>
      <c r="SUD470" s="43"/>
      <c r="SUE470" s="43"/>
      <c r="SUF470" s="43"/>
      <c r="SUG470" s="43"/>
      <c r="SUH470" s="43"/>
      <c r="SUI470" s="43"/>
      <c r="SUJ470" s="43"/>
      <c r="SUK470" s="43"/>
      <c r="SUL470" s="43"/>
      <c r="SUM470" s="43"/>
      <c r="SUN470" s="43"/>
      <c r="SUO470" s="43"/>
      <c r="SUP470" s="43"/>
      <c r="SUQ470" s="43"/>
      <c r="SUR470" s="43"/>
      <c r="SUS470" s="43"/>
      <c r="SUT470" s="43"/>
      <c r="SUU470" s="43"/>
      <c r="SUV470" s="43"/>
      <c r="SUW470" s="43"/>
      <c r="SUX470" s="43"/>
      <c r="SUY470" s="43"/>
      <c r="SUZ470" s="43"/>
      <c r="SVA470" s="43"/>
      <c r="SVB470" s="43"/>
      <c r="SVC470" s="43"/>
      <c r="SVD470" s="43"/>
      <c r="SVE470" s="43"/>
      <c r="SVF470" s="43"/>
      <c r="SVG470" s="43"/>
      <c r="SVH470" s="43"/>
      <c r="SVI470" s="43"/>
      <c r="SVJ470" s="43"/>
      <c r="SVK470" s="43"/>
      <c r="SVL470" s="43"/>
      <c r="SVM470" s="43"/>
      <c r="SVN470" s="43"/>
      <c r="SVO470" s="43"/>
      <c r="SVP470" s="43"/>
      <c r="SVQ470" s="43"/>
      <c r="SVR470" s="43"/>
      <c r="SVS470" s="43"/>
      <c r="SVT470" s="43"/>
      <c r="SVU470" s="43"/>
      <c r="SVV470" s="43"/>
      <c r="SVW470" s="43"/>
      <c r="SVX470" s="43"/>
      <c r="SVY470" s="43"/>
      <c r="SVZ470" s="43"/>
      <c r="SWA470" s="43"/>
      <c r="SWB470" s="43"/>
      <c r="SWC470" s="43"/>
      <c r="SWD470" s="43"/>
      <c r="SWE470" s="43"/>
      <c r="SWF470" s="43"/>
      <c r="SWG470" s="43"/>
      <c r="SWH470" s="43"/>
      <c r="SWI470" s="43"/>
      <c r="SWJ470" s="43"/>
      <c r="SWK470" s="43"/>
      <c r="SWL470" s="43"/>
      <c r="SWM470" s="43"/>
      <c r="SWN470" s="43"/>
      <c r="SWO470" s="43"/>
      <c r="SWP470" s="43"/>
      <c r="SWQ470" s="43"/>
      <c r="SWR470" s="43"/>
      <c r="SWS470" s="43"/>
      <c r="SWT470" s="43"/>
      <c r="SWU470" s="43"/>
      <c r="SWV470" s="43"/>
      <c r="SWW470" s="43"/>
      <c r="SWX470" s="43"/>
      <c r="SWY470" s="43"/>
      <c r="SWZ470" s="43"/>
      <c r="SXA470" s="43"/>
      <c r="SXB470" s="43"/>
      <c r="SXC470" s="43"/>
      <c r="SXD470" s="43"/>
      <c r="SXE470" s="43"/>
      <c r="SXF470" s="43"/>
      <c r="SXG470" s="43"/>
      <c r="SXH470" s="43"/>
      <c r="SXI470" s="43"/>
      <c r="SXJ470" s="43"/>
      <c r="SXK470" s="43"/>
      <c r="SXL470" s="43"/>
      <c r="SXM470" s="43"/>
      <c r="SXN470" s="43"/>
      <c r="SXO470" s="43"/>
      <c r="SXP470" s="43"/>
      <c r="SXQ470" s="43"/>
      <c r="SXR470" s="43"/>
      <c r="SXS470" s="43"/>
      <c r="SXT470" s="43"/>
      <c r="SXU470" s="43"/>
      <c r="SXV470" s="43"/>
      <c r="SXW470" s="43"/>
      <c r="SXX470" s="43"/>
      <c r="SXY470" s="43"/>
      <c r="SXZ470" s="43"/>
      <c r="SYA470" s="43"/>
      <c r="SYB470" s="43"/>
      <c r="SYC470" s="43"/>
      <c r="SYD470" s="43"/>
      <c r="SYE470" s="43"/>
      <c r="SYF470" s="43"/>
      <c r="SYG470" s="43"/>
      <c r="SYH470" s="43"/>
      <c r="SYI470" s="43"/>
      <c r="SYJ470" s="43"/>
      <c r="SYK470" s="43"/>
      <c r="SYL470" s="43"/>
      <c r="SYM470" s="43"/>
      <c r="SYN470" s="43"/>
      <c r="SYO470" s="43"/>
      <c r="SYP470" s="43"/>
      <c r="SYQ470" s="43"/>
      <c r="SYR470" s="43"/>
      <c r="SYS470" s="43"/>
      <c r="SYT470" s="43"/>
      <c r="SYU470" s="43"/>
      <c r="SYV470" s="43"/>
      <c r="SYW470" s="43"/>
      <c r="SYX470" s="43"/>
      <c r="SYY470" s="43"/>
      <c r="SYZ470" s="43"/>
      <c r="SZA470" s="43"/>
      <c r="SZB470" s="43"/>
      <c r="SZC470" s="43"/>
      <c r="SZD470" s="43"/>
      <c r="SZE470" s="43"/>
      <c r="SZF470" s="43"/>
      <c r="SZG470" s="43"/>
      <c r="SZH470" s="43"/>
      <c r="SZI470" s="43"/>
      <c r="SZJ470" s="43"/>
      <c r="SZK470" s="43"/>
      <c r="SZL470" s="43"/>
      <c r="SZM470" s="43"/>
      <c r="SZN470" s="43"/>
      <c r="SZO470" s="43"/>
      <c r="SZP470" s="43"/>
      <c r="SZQ470" s="43"/>
      <c r="SZR470" s="43"/>
      <c r="SZS470" s="43"/>
      <c r="SZT470" s="43"/>
      <c r="SZU470" s="43"/>
      <c r="SZV470" s="43"/>
      <c r="SZW470" s="43"/>
      <c r="SZX470" s="43"/>
      <c r="SZY470" s="43"/>
      <c r="SZZ470" s="43"/>
      <c r="TAA470" s="43"/>
      <c r="TAB470" s="43"/>
      <c r="TAC470" s="43"/>
      <c r="TAD470" s="43"/>
      <c r="TAE470" s="43"/>
      <c r="TAF470" s="43"/>
      <c r="TAG470" s="43"/>
      <c r="TAH470" s="43"/>
      <c r="TAI470" s="43"/>
      <c r="TAJ470" s="43"/>
      <c r="TAK470" s="43"/>
      <c r="TAL470" s="43"/>
      <c r="TAM470" s="43"/>
      <c r="TAN470" s="43"/>
      <c r="TAO470" s="43"/>
      <c r="TAP470" s="43"/>
      <c r="TAQ470" s="43"/>
      <c r="TAR470" s="43"/>
      <c r="TAS470" s="43"/>
      <c r="TAT470" s="43"/>
      <c r="TAU470" s="43"/>
      <c r="TAV470" s="43"/>
      <c r="TAW470" s="43"/>
      <c r="TAX470" s="43"/>
      <c r="TAY470" s="43"/>
      <c r="TAZ470" s="43"/>
      <c r="TBA470" s="43"/>
      <c r="TBB470" s="43"/>
      <c r="TBC470" s="43"/>
      <c r="TBD470" s="43"/>
      <c r="TBE470" s="43"/>
      <c r="TBF470" s="43"/>
      <c r="TBG470" s="43"/>
      <c r="TBH470" s="43"/>
      <c r="TBI470" s="43"/>
      <c r="TBJ470" s="43"/>
      <c r="TBK470" s="43"/>
      <c r="TBL470" s="43"/>
      <c r="TBM470" s="43"/>
      <c r="TBN470" s="43"/>
      <c r="TBO470" s="43"/>
      <c r="TBP470" s="43"/>
      <c r="TBQ470" s="43"/>
      <c r="TBR470" s="43"/>
      <c r="TBS470" s="43"/>
      <c r="TBT470" s="43"/>
      <c r="TBU470" s="43"/>
      <c r="TBV470" s="43"/>
      <c r="TBW470" s="43"/>
      <c r="TBX470" s="43"/>
      <c r="TBY470" s="43"/>
      <c r="TBZ470" s="43"/>
      <c r="TCA470" s="43"/>
      <c r="TCB470" s="43"/>
      <c r="TCC470" s="43"/>
      <c r="TCD470" s="43"/>
      <c r="TCE470" s="43"/>
      <c r="TCF470" s="43"/>
      <c r="TCG470" s="43"/>
      <c r="TCH470" s="43"/>
      <c r="TCI470" s="43"/>
      <c r="TCJ470" s="43"/>
      <c r="TCK470" s="43"/>
      <c r="TCL470" s="43"/>
      <c r="TCM470" s="43"/>
      <c r="TCN470" s="43"/>
      <c r="TCO470" s="43"/>
      <c r="TCP470" s="43"/>
      <c r="TCQ470" s="43"/>
      <c r="TCR470" s="43"/>
      <c r="TCS470" s="43"/>
      <c r="TCT470" s="43"/>
      <c r="TCU470" s="43"/>
      <c r="TCV470" s="43"/>
      <c r="TCW470" s="43"/>
      <c r="TCX470" s="43"/>
      <c r="TCY470" s="43"/>
      <c r="TCZ470" s="43"/>
      <c r="TDA470" s="43"/>
      <c r="TDB470" s="43"/>
      <c r="TDC470" s="43"/>
      <c r="TDD470" s="43"/>
      <c r="TDE470" s="43"/>
      <c r="TDF470" s="43"/>
      <c r="TDG470" s="43"/>
      <c r="TDH470" s="43"/>
      <c r="TDI470" s="43"/>
      <c r="TDJ470" s="43"/>
      <c r="TDK470" s="43"/>
      <c r="TDL470" s="43"/>
      <c r="TDM470" s="43"/>
      <c r="TDN470" s="43"/>
      <c r="TDO470" s="43"/>
      <c r="TDP470" s="43"/>
      <c r="TDQ470" s="43"/>
      <c r="TDR470" s="43"/>
      <c r="TDS470" s="43"/>
      <c r="TDT470" s="43"/>
      <c r="TDU470" s="43"/>
      <c r="TDV470" s="43"/>
      <c r="TDW470" s="43"/>
      <c r="TDX470" s="43"/>
      <c r="TDY470" s="43"/>
      <c r="TDZ470" s="43"/>
      <c r="TEA470" s="43"/>
      <c r="TEB470" s="43"/>
      <c r="TEC470" s="43"/>
      <c r="TED470" s="43"/>
      <c r="TEE470" s="43"/>
      <c r="TEF470" s="43"/>
      <c r="TEG470" s="43"/>
      <c r="TEH470" s="43"/>
      <c r="TEI470" s="43"/>
      <c r="TEJ470" s="43"/>
      <c r="TEK470" s="43"/>
      <c r="TEL470" s="43"/>
      <c r="TEM470" s="43"/>
      <c r="TEN470" s="43"/>
      <c r="TEO470" s="43"/>
      <c r="TEP470" s="43"/>
      <c r="TEQ470" s="43"/>
      <c r="TER470" s="43"/>
      <c r="TES470" s="43"/>
      <c r="TET470" s="43"/>
      <c r="TEU470" s="43"/>
      <c r="TEV470" s="43"/>
      <c r="TEW470" s="43"/>
      <c r="TEX470" s="43"/>
      <c r="TEY470" s="43"/>
      <c r="TEZ470" s="43"/>
      <c r="TFA470" s="43"/>
      <c r="TFB470" s="43"/>
      <c r="TFC470" s="43"/>
      <c r="TFD470" s="43"/>
      <c r="TFE470" s="43"/>
      <c r="TFF470" s="43"/>
      <c r="TFG470" s="43"/>
      <c r="TFH470" s="43"/>
      <c r="TFI470" s="43"/>
      <c r="TFJ470" s="43"/>
      <c r="TFK470" s="43"/>
      <c r="TFL470" s="43"/>
      <c r="TFM470" s="43"/>
      <c r="TFN470" s="43"/>
      <c r="TFO470" s="43"/>
      <c r="TFP470" s="43"/>
      <c r="TFQ470" s="43"/>
      <c r="TFR470" s="43"/>
      <c r="TFS470" s="43"/>
      <c r="TFT470" s="43"/>
      <c r="TFU470" s="43"/>
      <c r="TFV470" s="43"/>
      <c r="TFW470" s="43"/>
      <c r="TFX470" s="43"/>
      <c r="TFY470" s="43"/>
      <c r="TFZ470" s="43"/>
      <c r="TGA470" s="43"/>
      <c r="TGB470" s="43"/>
      <c r="TGC470" s="43"/>
      <c r="TGD470" s="43"/>
      <c r="TGE470" s="43"/>
      <c r="TGF470" s="43"/>
      <c r="TGG470" s="43"/>
      <c r="TGH470" s="43"/>
      <c r="TGI470" s="43"/>
      <c r="TGJ470" s="43"/>
      <c r="TGK470" s="43"/>
      <c r="TGL470" s="43"/>
      <c r="TGM470" s="43"/>
      <c r="TGN470" s="43"/>
      <c r="TGO470" s="43"/>
      <c r="TGP470" s="43"/>
      <c r="TGQ470" s="43"/>
      <c r="TGR470" s="43"/>
      <c r="TGS470" s="43"/>
      <c r="TGT470" s="43"/>
      <c r="TGU470" s="43"/>
      <c r="TGV470" s="43"/>
      <c r="TGW470" s="43"/>
      <c r="TGX470" s="43"/>
      <c r="TGY470" s="43"/>
      <c r="TGZ470" s="43"/>
      <c r="THA470" s="43"/>
      <c r="THB470" s="43"/>
      <c r="THC470" s="43"/>
      <c r="THD470" s="43"/>
      <c r="THE470" s="43"/>
      <c r="THF470" s="43"/>
      <c r="THG470" s="43"/>
      <c r="THH470" s="43"/>
      <c r="THI470" s="43"/>
      <c r="THJ470" s="43"/>
      <c r="THK470" s="43"/>
      <c r="THL470" s="43"/>
      <c r="THM470" s="43"/>
      <c r="THN470" s="43"/>
      <c r="THO470" s="43"/>
      <c r="THP470" s="43"/>
      <c r="THQ470" s="43"/>
      <c r="THR470" s="43"/>
      <c r="THS470" s="43"/>
      <c r="THT470" s="43"/>
      <c r="THU470" s="43"/>
      <c r="THV470" s="43"/>
      <c r="THW470" s="43"/>
      <c r="THX470" s="43"/>
      <c r="THY470" s="43"/>
      <c r="THZ470" s="43"/>
      <c r="TIA470" s="43"/>
      <c r="TIB470" s="43"/>
      <c r="TIC470" s="43"/>
      <c r="TID470" s="43"/>
      <c r="TIE470" s="43"/>
      <c r="TIF470" s="43"/>
      <c r="TIG470" s="43"/>
      <c r="TIH470" s="43"/>
      <c r="TII470" s="43"/>
      <c r="TIJ470" s="43"/>
      <c r="TIK470" s="43"/>
      <c r="TIL470" s="43"/>
      <c r="TIM470" s="43"/>
      <c r="TIN470" s="43"/>
      <c r="TIO470" s="43"/>
      <c r="TIP470" s="43"/>
      <c r="TIQ470" s="43"/>
      <c r="TIR470" s="43"/>
      <c r="TIS470" s="43"/>
      <c r="TIT470" s="43"/>
      <c r="TIU470" s="43"/>
      <c r="TIV470" s="43"/>
      <c r="TIW470" s="43"/>
      <c r="TIX470" s="43"/>
      <c r="TIY470" s="43"/>
      <c r="TIZ470" s="43"/>
      <c r="TJA470" s="43"/>
      <c r="TJB470" s="43"/>
      <c r="TJC470" s="43"/>
      <c r="TJD470" s="43"/>
      <c r="TJE470" s="43"/>
      <c r="TJF470" s="43"/>
      <c r="TJG470" s="43"/>
      <c r="TJH470" s="43"/>
      <c r="TJI470" s="43"/>
      <c r="TJJ470" s="43"/>
      <c r="TJK470" s="43"/>
      <c r="TJL470" s="43"/>
      <c r="TJM470" s="43"/>
      <c r="TJN470" s="43"/>
      <c r="TJO470" s="43"/>
      <c r="TJP470" s="43"/>
      <c r="TJQ470" s="43"/>
      <c r="TJR470" s="43"/>
      <c r="TJS470" s="43"/>
      <c r="TJT470" s="43"/>
      <c r="TJU470" s="43"/>
      <c r="TJV470" s="43"/>
      <c r="TJW470" s="43"/>
      <c r="TJX470" s="43"/>
      <c r="TJY470" s="43"/>
      <c r="TJZ470" s="43"/>
      <c r="TKA470" s="43"/>
      <c r="TKB470" s="43"/>
      <c r="TKC470" s="43"/>
      <c r="TKD470" s="43"/>
      <c r="TKE470" s="43"/>
      <c r="TKF470" s="43"/>
      <c r="TKG470" s="43"/>
      <c r="TKH470" s="43"/>
      <c r="TKI470" s="43"/>
      <c r="TKJ470" s="43"/>
      <c r="TKK470" s="43"/>
      <c r="TKL470" s="43"/>
      <c r="TKM470" s="43"/>
      <c r="TKN470" s="43"/>
      <c r="TKO470" s="43"/>
      <c r="TKP470" s="43"/>
      <c r="TKQ470" s="43"/>
      <c r="TKR470" s="43"/>
      <c r="TKS470" s="43"/>
      <c r="TKT470" s="43"/>
      <c r="TKU470" s="43"/>
      <c r="TKV470" s="43"/>
      <c r="TKW470" s="43"/>
      <c r="TKX470" s="43"/>
      <c r="TKY470" s="43"/>
      <c r="TKZ470" s="43"/>
      <c r="TLA470" s="43"/>
      <c r="TLB470" s="43"/>
      <c r="TLC470" s="43"/>
      <c r="TLD470" s="43"/>
      <c r="TLE470" s="43"/>
      <c r="TLF470" s="43"/>
      <c r="TLG470" s="43"/>
      <c r="TLH470" s="43"/>
      <c r="TLI470" s="43"/>
      <c r="TLJ470" s="43"/>
      <c r="TLK470" s="43"/>
      <c r="TLL470" s="43"/>
      <c r="TLM470" s="43"/>
      <c r="TLN470" s="43"/>
      <c r="TLO470" s="43"/>
      <c r="TLP470" s="43"/>
      <c r="TLQ470" s="43"/>
      <c r="TLR470" s="43"/>
      <c r="TLS470" s="43"/>
      <c r="TLT470" s="43"/>
      <c r="TLU470" s="43"/>
      <c r="TLV470" s="43"/>
      <c r="TLW470" s="43"/>
      <c r="TLX470" s="43"/>
      <c r="TLY470" s="43"/>
      <c r="TLZ470" s="43"/>
      <c r="TMA470" s="43"/>
      <c r="TMB470" s="43"/>
      <c r="TMC470" s="43"/>
      <c r="TMD470" s="43"/>
      <c r="TME470" s="43"/>
      <c r="TMF470" s="43"/>
      <c r="TMG470" s="43"/>
      <c r="TMH470" s="43"/>
      <c r="TMI470" s="43"/>
      <c r="TMJ470" s="43"/>
      <c r="TMK470" s="43"/>
      <c r="TML470" s="43"/>
      <c r="TMM470" s="43"/>
      <c r="TMN470" s="43"/>
      <c r="TMO470" s="43"/>
      <c r="TMP470" s="43"/>
      <c r="TMQ470" s="43"/>
      <c r="TMR470" s="43"/>
      <c r="TMS470" s="43"/>
      <c r="TMT470" s="43"/>
      <c r="TMU470" s="43"/>
      <c r="TMV470" s="43"/>
      <c r="TMW470" s="43"/>
      <c r="TMX470" s="43"/>
      <c r="TMY470" s="43"/>
      <c r="TMZ470" s="43"/>
      <c r="TNA470" s="43"/>
      <c r="TNB470" s="43"/>
      <c r="TNC470" s="43"/>
      <c r="TND470" s="43"/>
      <c r="TNE470" s="43"/>
      <c r="TNF470" s="43"/>
      <c r="TNG470" s="43"/>
      <c r="TNH470" s="43"/>
      <c r="TNI470" s="43"/>
      <c r="TNJ470" s="43"/>
      <c r="TNK470" s="43"/>
      <c r="TNL470" s="43"/>
      <c r="TNM470" s="43"/>
      <c r="TNN470" s="43"/>
      <c r="TNO470" s="43"/>
      <c r="TNP470" s="43"/>
      <c r="TNQ470" s="43"/>
      <c r="TNR470" s="43"/>
      <c r="TNS470" s="43"/>
      <c r="TNT470" s="43"/>
      <c r="TNU470" s="43"/>
      <c r="TNV470" s="43"/>
      <c r="TNW470" s="43"/>
      <c r="TNX470" s="43"/>
      <c r="TNY470" s="43"/>
      <c r="TNZ470" s="43"/>
      <c r="TOA470" s="43"/>
      <c r="TOB470" s="43"/>
      <c r="TOC470" s="43"/>
      <c r="TOD470" s="43"/>
      <c r="TOE470" s="43"/>
      <c r="TOF470" s="43"/>
      <c r="TOG470" s="43"/>
      <c r="TOH470" s="43"/>
      <c r="TOI470" s="43"/>
      <c r="TOJ470" s="43"/>
      <c r="TOK470" s="43"/>
      <c r="TOL470" s="43"/>
      <c r="TOM470" s="43"/>
      <c r="TON470" s="43"/>
      <c r="TOO470" s="43"/>
      <c r="TOP470" s="43"/>
      <c r="TOQ470" s="43"/>
      <c r="TOR470" s="43"/>
      <c r="TOS470" s="43"/>
      <c r="TOT470" s="43"/>
      <c r="TOU470" s="43"/>
      <c r="TOV470" s="43"/>
      <c r="TOW470" s="43"/>
      <c r="TOX470" s="43"/>
      <c r="TOY470" s="43"/>
      <c r="TOZ470" s="43"/>
      <c r="TPA470" s="43"/>
      <c r="TPB470" s="43"/>
      <c r="TPC470" s="43"/>
      <c r="TPD470" s="43"/>
      <c r="TPE470" s="43"/>
      <c r="TPF470" s="43"/>
      <c r="TPG470" s="43"/>
      <c r="TPH470" s="43"/>
      <c r="TPI470" s="43"/>
      <c r="TPJ470" s="43"/>
      <c r="TPK470" s="43"/>
      <c r="TPL470" s="43"/>
      <c r="TPM470" s="43"/>
      <c r="TPN470" s="43"/>
      <c r="TPO470" s="43"/>
      <c r="TPP470" s="43"/>
      <c r="TPQ470" s="43"/>
      <c r="TPR470" s="43"/>
      <c r="TPS470" s="43"/>
      <c r="TPT470" s="43"/>
      <c r="TPU470" s="43"/>
      <c r="TPV470" s="43"/>
      <c r="TPW470" s="43"/>
      <c r="TPX470" s="43"/>
      <c r="TPY470" s="43"/>
      <c r="TPZ470" s="43"/>
      <c r="TQA470" s="43"/>
      <c r="TQB470" s="43"/>
      <c r="TQC470" s="43"/>
      <c r="TQD470" s="43"/>
      <c r="TQE470" s="43"/>
      <c r="TQF470" s="43"/>
      <c r="TQG470" s="43"/>
      <c r="TQH470" s="43"/>
      <c r="TQI470" s="43"/>
      <c r="TQJ470" s="43"/>
      <c r="TQK470" s="43"/>
      <c r="TQL470" s="43"/>
      <c r="TQM470" s="43"/>
      <c r="TQN470" s="43"/>
      <c r="TQO470" s="43"/>
      <c r="TQP470" s="43"/>
      <c r="TQQ470" s="43"/>
      <c r="TQR470" s="43"/>
      <c r="TQS470" s="43"/>
      <c r="TQT470" s="43"/>
      <c r="TQU470" s="43"/>
      <c r="TQV470" s="43"/>
      <c r="TQW470" s="43"/>
      <c r="TQX470" s="43"/>
      <c r="TQY470" s="43"/>
      <c r="TQZ470" s="43"/>
      <c r="TRA470" s="43"/>
      <c r="TRB470" s="43"/>
      <c r="TRC470" s="43"/>
      <c r="TRD470" s="43"/>
      <c r="TRE470" s="43"/>
      <c r="TRF470" s="43"/>
      <c r="TRG470" s="43"/>
      <c r="TRH470" s="43"/>
      <c r="TRI470" s="43"/>
      <c r="TRJ470" s="43"/>
      <c r="TRK470" s="43"/>
      <c r="TRL470" s="43"/>
      <c r="TRM470" s="43"/>
      <c r="TRN470" s="43"/>
      <c r="TRO470" s="43"/>
      <c r="TRP470" s="43"/>
      <c r="TRQ470" s="43"/>
      <c r="TRR470" s="43"/>
      <c r="TRS470" s="43"/>
      <c r="TRT470" s="43"/>
      <c r="TRU470" s="43"/>
      <c r="TRV470" s="43"/>
      <c r="TRW470" s="43"/>
      <c r="TRX470" s="43"/>
      <c r="TRY470" s="43"/>
      <c r="TRZ470" s="43"/>
      <c r="TSA470" s="43"/>
      <c r="TSB470" s="43"/>
      <c r="TSC470" s="43"/>
      <c r="TSD470" s="43"/>
      <c r="TSE470" s="43"/>
      <c r="TSF470" s="43"/>
      <c r="TSG470" s="43"/>
      <c r="TSH470" s="43"/>
      <c r="TSI470" s="43"/>
      <c r="TSJ470" s="43"/>
      <c r="TSK470" s="43"/>
      <c r="TSL470" s="43"/>
      <c r="TSM470" s="43"/>
      <c r="TSN470" s="43"/>
      <c r="TSO470" s="43"/>
      <c r="TSP470" s="43"/>
      <c r="TSQ470" s="43"/>
      <c r="TSR470" s="43"/>
      <c r="TSS470" s="43"/>
      <c r="TST470" s="43"/>
      <c r="TSU470" s="43"/>
      <c r="TSV470" s="43"/>
      <c r="TSW470" s="43"/>
      <c r="TSX470" s="43"/>
      <c r="TSY470" s="43"/>
      <c r="TSZ470" s="43"/>
      <c r="TTA470" s="43"/>
      <c r="TTB470" s="43"/>
      <c r="TTC470" s="43"/>
      <c r="TTD470" s="43"/>
      <c r="TTE470" s="43"/>
      <c r="TTF470" s="43"/>
      <c r="TTG470" s="43"/>
      <c r="TTH470" s="43"/>
      <c r="TTI470" s="43"/>
      <c r="TTJ470" s="43"/>
      <c r="TTK470" s="43"/>
      <c r="TTL470" s="43"/>
      <c r="TTM470" s="43"/>
      <c r="TTN470" s="43"/>
      <c r="TTO470" s="43"/>
      <c r="TTP470" s="43"/>
      <c r="TTQ470" s="43"/>
      <c r="TTR470" s="43"/>
      <c r="TTS470" s="43"/>
      <c r="TTT470" s="43"/>
      <c r="TTU470" s="43"/>
      <c r="TTV470" s="43"/>
      <c r="TTW470" s="43"/>
      <c r="TTX470" s="43"/>
      <c r="TTY470" s="43"/>
      <c r="TTZ470" s="43"/>
      <c r="TUA470" s="43"/>
      <c r="TUB470" s="43"/>
      <c r="TUC470" s="43"/>
      <c r="TUD470" s="43"/>
      <c r="TUE470" s="43"/>
      <c r="TUF470" s="43"/>
      <c r="TUG470" s="43"/>
      <c r="TUH470" s="43"/>
      <c r="TUI470" s="43"/>
      <c r="TUJ470" s="43"/>
      <c r="TUK470" s="43"/>
      <c r="TUL470" s="43"/>
      <c r="TUM470" s="43"/>
      <c r="TUN470" s="43"/>
      <c r="TUO470" s="43"/>
      <c r="TUP470" s="43"/>
      <c r="TUQ470" s="43"/>
      <c r="TUR470" s="43"/>
      <c r="TUS470" s="43"/>
      <c r="TUT470" s="43"/>
      <c r="TUU470" s="43"/>
      <c r="TUV470" s="43"/>
      <c r="TUW470" s="43"/>
      <c r="TUX470" s="43"/>
      <c r="TUY470" s="43"/>
      <c r="TUZ470" s="43"/>
      <c r="TVA470" s="43"/>
      <c r="TVB470" s="43"/>
      <c r="TVC470" s="43"/>
      <c r="TVD470" s="43"/>
      <c r="TVE470" s="43"/>
      <c r="TVF470" s="43"/>
      <c r="TVG470" s="43"/>
      <c r="TVH470" s="43"/>
      <c r="TVI470" s="43"/>
      <c r="TVJ470" s="43"/>
      <c r="TVK470" s="43"/>
      <c r="TVL470" s="43"/>
      <c r="TVM470" s="43"/>
      <c r="TVN470" s="43"/>
      <c r="TVO470" s="43"/>
      <c r="TVP470" s="43"/>
      <c r="TVQ470" s="43"/>
      <c r="TVR470" s="43"/>
      <c r="TVS470" s="43"/>
      <c r="TVT470" s="43"/>
      <c r="TVU470" s="43"/>
      <c r="TVV470" s="43"/>
      <c r="TVW470" s="43"/>
      <c r="TVX470" s="43"/>
      <c r="TVY470" s="43"/>
      <c r="TVZ470" s="43"/>
      <c r="TWA470" s="43"/>
      <c r="TWB470" s="43"/>
      <c r="TWC470" s="43"/>
      <c r="TWD470" s="43"/>
      <c r="TWE470" s="43"/>
      <c r="TWF470" s="43"/>
      <c r="TWG470" s="43"/>
      <c r="TWH470" s="43"/>
      <c r="TWI470" s="43"/>
      <c r="TWJ470" s="43"/>
      <c r="TWK470" s="43"/>
      <c r="TWL470" s="43"/>
      <c r="TWM470" s="43"/>
      <c r="TWN470" s="43"/>
      <c r="TWO470" s="43"/>
      <c r="TWP470" s="43"/>
      <c r="TWQ470" s="43"/>
      <c r="TWR470" s="43"/>
      <c r="TWS470" s="43"/>
      <c r="TWT470" s="43"/>
      <c r="TWU470" s="43"/>
      <c r="TWV470" s="43"/>
      <c r="TWW470" s="43"/>
      <c r="TWX470" s="43"/>
      <c r="TWY470" s="43"/>
      <c r="TWZ470" s="43"/>
      <c r="TXA470" s="43"/>
      <c r="TXB470" s="43"/>
      <c r="TXC470" s="43"/>
      <c r="TXD470" s="43"/>
      <c r="TXE470" s="43"/>
      <c r="TXF470" s="43"/>
      <c r="TXG470" s="43"/>
      <c r="TXH470" s="43"/>
      <c r="TXI470" s="43"/>
      <c r="TXJ470" s="43"/>
      <c r="TXK470" s="43"/>
      <c r="TXL470" s="43"/>
      <c r="TXM470" s="43"/>
      <c r="TXN470" s="43"/>
      <c r="TXO470" s="43"/>
      <c r="TXP470" s="43"/>
      <c r="TXQ470" s="43"/>
      <c r="TXR470" s="43"/>
      <c r="TXS470" s="43"/>
      <c r="TXT470" s="43"/>
      <c r="TXU470" s="43"/>
      <c r="TXV470" s="43"/>
      <c r="TXW470" s="43"/>
      <c r="TXX470" s="43"/>
      <c r="TXY470" s="43"/>
      <c r="TXZ470" s="43"/>
      <c r="TYA470" s="43"/>
      <c r="TYB470" s="43"/>
      <c r="TYC470" s="43"/>
      <c r="TYD470" s="43"/>
      <c r="TYE470" s="43"/>
      <c r="TYF470" s="43"/>
      <c r="TYG470" s="43"/>
      <c r="TYH470" s="43"/>
      <c r="TYI470" s="43"/>
      <c r="TYJ470" s="43"/>
      <c r="TYK470" s="43"/>
      <c r="TYL470" s="43"/>
      <c r="TYM470" s="43"/>
      <c r="TYN470" s="43"/>
      <c r="TYO470" s="43"/>
      <c r="TYP470" s="43"/>
      <c r="TYQ470" s="43"/>
      <c r="TYR470" s="43"/>
      <c r="TYS470" s="43"/>
      <c r="TYT470" s="43"/>
      <c r="TYU470" s="43"/>
      <c r="TYV470" s="43"/>
      <c r="TYW470" s="43"/>
      <c r="TYX470" s="43"/>
      <c r="TYY470" s="43"/>
      <c r="TYZ470" s="43"/>
      <c r="TZA470" s="43"/>
      <c r="TZB470" s="43"/>
      <c r="TZC470" s="43"/>
      <c r="TZD470" s="43"/>
      <c r="TZE470" s="43"/>
      <c r="TZF470" s="43"/>
      <c r="TZG470" s="43"/>
      <c r="TZH470" s="43"/>
      <c r="TZI470" s="43"/>
      <c r="TZJ470" s="43"/>
      <c r="TZK470" s="43"/>
      <c r="TZL470" s="43"/>
      <c r="TZM470" s="43"/>
      <c r="TZN470" s="43"/>
      <c r="TZO470" s="43"/>
      <c r="TZP470" s="43"/>
      <c r="TZQ470" s="43"/>
      <c r="TZR470" s="43"/>
      <c r="TZS470" s="43"/>
      <c r="TZT470" s="43"/>
      <c r="TZU470" s="43"/>
      <c r="TZV470" s="43"/>
      <c r="TZW470" s="43"/>
      <c r="TZX470" s="43"/>
      <c r="TZY470" s="43"/>
      <c r="TZZ470" s="43"/>
      <c r="UAA470" s="43"/>
      <c r="UAB470" s="43"/>
      <c r="UAC470" s="43"/>
      <c r="UAD470" s="43"/>
      <c r="UAE470" s="43"/>
      <c r="UAF470" s="43"/>
      <c r="UAG470" s="43"/>
      <c r="UAH470" s="43"/>
      <c r="UAI470" s="43"/>
      <c r="UAJ470" s="43"/>
      <c r="UAK470" s="43"/>
      <c r="UAL470" s="43"/>
      <c r="UAM470" s="43"/>
      <c r="UAN470" s="43"/>
      <c r="UAO470" s="43"/>
      <c r="UAP470" s="43"/>
      <c r="UAQ470" s="43"/>
      <c r="UAR470" s="43"/>
      <c r="UAS470" s="43"/>
      <c r="UAT470" s="43"/>
      <c r="UAU470" s="43"/>
      <c r="UAV470" s="43"/>
      <c r="UAW470" s="43"/>
      <c r="UAX470" s="43"/>
      <c r="UAY470" s="43"/>
      <c r="UAZ470" s="43"/>
      <c r="UBA470" s="43"/>
      <c r="UBB470" s="43"/>
      <c r="UBC470" s="43"/>
      <c r="UBD470" s="43"/>
      <c r="UBE470" s="43"/>
      <c r="UBF470" s="43"/>
      <c r="UBG470" s="43"/>
      <c r="UBH470" s="43"/>
      <c r="UBI470" s="43"/>
      <c r="UBJ470" s="43"/>
      <c r="UBK470" s="43"/>
      <c r="UBL470" s="43"/>
      <c r="UBM470" s="43"/>
      <c r="UBN470" s="43"/>
      <c r="UBO470" s="43"/>
      <c r="UBP470" s="43"/>
      <c r="UBQ470" s="43"/>
      <c r="UBR470" s="43"/>
      <c r="UBS470" s="43"/>
      <c r="UBT470" s="43"/>
      <c r="UBU470" s="43"/>
      <c r="UBV470" s="43"/>
      <c r="UBW470" s="43"/>
      <c r="UBX470" s="43"/>
      <c r="UBY470" s="43"/>
      <c r="UBZ470" s="43"/>
      <c r="UCA470" s="43"/>
      <c r="UCB470" s="43"/>
      <c r="UCC470" s="43"/>
      <c r="UCD470" s="43"/>
      <c r="UCE470" s="43"/>
      <c r="UCF470" s="43"/>
      <c r="UCG470" s="43"/>
      <c r="UCH470" s="43"/>
      <c r="UCI470" s="43"/>
      <c r="UCJ470" s="43"/>
      <c r="UCK470" s="43"/>
      <c r="UCL470" s="43"/>
      <c r="UCM470" s="43"/>
      <c r="UCN470" s="43"/>
      <c r="UCO470" s="43"/>
      <c r="UCP470" s="43"/>
      <c r="UCQ470" s="43"/>
      <c r="UCR470" s="43"/>
      <c r="UCS470" s="43"/>
      <c r="UCT470" s="43"/>
      <c r="UCU470" s="43"/>
      <c r="UCV470" s="43"/>
      <c r="UCW470" s="43"/>
      <c r="UCX470" s="43"/>
      <c r="UCY470" s="43"/>
      <c r="UCZ470" s="43"/>
      <c r="UDA470" s="43"/>
      <c r="UDB470" s="43"/>
      <c r="UDC470" s="43"/>
      <c r="UDD470" s="43"/>
      <c r="UDE470" s="43"/>
      <c r="UDF470" s="43"/>
      <c r="UDG470" s="43"/>
      <c r="UDH470" s="43"/>
      <c r="UDI470" s="43"/>
      <c r="UDJ470" s="43"/>
      <c r="UDK470" s="43"/>
      <c r="UDL470" s="43"/>
      <c r="UDM470" s="43"/>
      <c r="UDN470" s="43"/>
      <c r="UDO470" s="43"/>
      <c r="UDP470" s="43"/>
      <c r="UDQ470" s="43"/>
      <c r="UDR470" s="43"/>
      <c r="UDS470" s="43"/>
      <c r="UDT470" s="43"/>
      <c r="UDU470" s="43"/>
      <c r="UDV470" s="43"/>
      <c r="UDW470" s="43"/>
      <c r="UDX470" s="43"/>
      <c r="UDY470" s="43"/>
      <c r="UDZ470" s="43"/>
      <c r="UEA470" s="43"/>
      <c r="UEB470" s="43"/>
      <c r="UEC470" s="43"/>
      <c r="UED470" s="43"/>
      <c r="UEE470" s="43"/>
      <c r="UEF470" s="43"/>
      <c r="UEG470" s="43"/>
      <c r="UEH470" s="43"/>
      <c r="UEI470" s="43"/>
      <c r="UEJ470" s="43"/>
      <c r="UEK470" s="43"/>
      <c r="UEL470" s="43"/>
      <c r="UEM470" s="43"/>
      <c r="UEN470" s="43"/>
      <c r="UEO470" s="43"/>
      <c r="UEP470" s="43"/>
      <c r="UEQ470" s="43"/>
      <c r="UER470" s="43"/>
      <c r="UES470" s="43"/>
      <c r="UET470" s="43"/>
      <c r="UEU470" s="43"/>
      <c r="UEV470" s="43"/>
      <c r="UEW470" s="43"/>
      <c r="UEX470" s="43"/>
      <c r="UEY470" s="43"/>
      <c r="UEZ470" s="43"/>
      <c r="UFA470" s="43"/>
      <c r="UFB470" s="43"/>
      <c r="UFC470" s="43"/>
      <c r="UFD470" s="43"/>
      <c r="UFE470" s="43"/>
      <c r="UFF470" s="43"/>
      <c r="UFG470" s="43"/>
      <c r="UFH470" s="43"/>
      <c r="UFI470" s="43"/>
      <c r="UFJ470" s="43"/>
      <c r="UFK470" s="43"/>
      <c r="UFL470" s="43"/>
      <c r="UFM470" s="43"/>
      <c r="UFN470" s="43"/>
      <c r="UFO470" s="43"/>
      <c r="UFP470" s="43"/>
      <c r="UFQ470" s="43"/>
      <c r="UFR470" s="43"/>
      <c r="UFS470" s="43"/>
      <c r="UFT470" s="43"/>
      <c r="UFU470" s="43"/>
      <c r="UFV470" s="43"/>
      <c r="UFW470" s="43"/>
      <c r="UFX470" s="43"/>
      <c r="UFY470" s="43"/>
      <c r="UFZ470" s="43"/>
      <c r="UGA470" s="43"/>
      <c r="UGB470" s="43"/>
      <c r="UGC470" s="43"/>
      <c r="UGD470" s="43"/>
      <c r="UGE470" s="43"/>
      <c r="UGF470" s="43"/>
      <c r="UGG470" s="43"/>
      <c r="UGH470" s="43"/>
      <c r="UGI470" s="43"/>
      <c r="UGJ470" s="43"/>
      <c r="UGK470" s="43"/>
      <c r="UGL470" s="43"/>
      <c r="UGM470" s="43"/>
      <c r="UGN470" s="43"/>
      <c r="UGO470" s="43"/>
      <c r="UGP470" s="43"/>
      <c r="UGQ470" s="43"/>
      <c r="UGR470" s="43"/>
      <c r="UGS470" s="43"/>
      <c r="UGT470" s="43"/>
      <c r="UGU470" s="43"/>
      <c r="UGV470" s="43"/>
      <c r="UGW470" s="43"/>
      <c r="UGX470" s="43"/>
      <c r="UGY470" s="43"/>
      <c r="UGZ470" s="43"/>
      <c r="UHA470" s="43"/>
      <c r="UHB470" s="43"/>
      <c r="UHC470" s="43"/>
      <c r="UHD470" s="43"/>
      <c r="UHE470" s="43"/>
      <c r="UHF470" s="43"/>
      <c r="UHG470" s="43"/>
      <c r="UHH470" s="43"/>
      <c r="UHI470" s="43"/>
      <c r="UHJ470" s="43"/>
      <c r="UHK470" s="43"/>
      <c r="UHL470" s="43"/>
      <c r="UHM470" s="43"/>
      <c r="UHN470" s="43"/>
      <c r="UHO470" s="43"/>
      <c r="UHP470" s="43"/>
      <c r="UHQ470" s="43"/>
      <c r="UHR470" s="43"/>
      <c r="UHS470" s="43"/>
      <c r="UHT470" s="43"/>
      <c r="UHU470" s="43"/>
      <c r="UHV470" s="43"/>
      <c r="UHW470" s="43"/>
      <c r="UHX470" s="43"/>
      <c r="UHY470" s="43"/>
      <c r="UHZ470" s="43"/>
      <c r="UIA470" s="43"/>
      <c r="UIB470" s="43"/>
      <c r="UIC470" s="43"/>
      <c r="UID470" s="43"/>
      <c r="UIE470" s="43"/>
      <c r="UIF470" s="43"/>
      <c r="UIG470" s="43"/>
      <c r="UIH470" s="43"/>
      <c r="UII470" s="43"/>
      <c r="UIJ470" s="43"/>
      <c r="UIK470" s="43"/>
      <c r="UIL470" s="43"/>
      <c r="UIM470" s="43"/>
      <c r="UIN470" s="43"/>
      <c r="UIO470" s="43"/>
      <c r="UIP470" s="43"/>
      <c r="UIQ470" s="43"/>
      <c r="UIR470" s="43"/>
      <c r="UIS470" s="43"/>
      <c r="UIT470" s="43"/>
      <c r="UIU470" s="43"/>
      <c r="UIV470" s="43"/>
      <c r="UIW470" s="43"/>
      <c r="UIX470" s="43"/>
      <c r="UIY470" s="43"/>
      <c r="UIZ470" s="43"/>
      <c r="UJA470" s="43"/>
      <c r="UJB470" s="43"/>
      <c r="UJC470" s="43"/>
      <c r="UJD470" s="43"/>
      <c r="UJE470" s="43"/>
      <c r="UJF470" s="43"/>
      <c r="UJG470" s="43"/>
      <c r="UJH470" s="43"/>
      <c r="UJI470" s="43"/>
      <c r="UJJ470" s="43"/>
      <c r="UJK470" s="43"/>
      <c r="UJL470" s="43"/>
      <c r="UJM470" s="43"/>
      <c r="UJN470" s="43"/>
      <c r="UJO470" s="43"/>
      <c r="UJP470" s="43"/>
      <c r="UJQ470" s="43"/>
      <c r="UJR470" s="43"/>
      <c r="UJS470" s="43"/>
      <c r="UJT470" s="43"/>
      <c r="UJU470" s="43"/>
      <c r="UJV470" s="43"/>
      <c r="UJW470" s="43"/>
      <c r="UJX470" s="43"/>
      <c r="UJY470" s="43"/>
      <c r="UJZ470" s="43"/>
      <c r="UKA470" s="43"/>
      <c r="UKB470" s="43"/>
      <c r="UKC470" s="43"/>
      <c r="UKD470" s="43"/>
      <c r="UKE470" s="43"/>
      <c r="UKF470" s="43"/>
      <c r="UKG470" s="43"/>
      <c r="UKH470" s="43"/>
      <c r="UKI470" s="43"/>
      <c r="UKJ470" s="43"/>
      <c r="UKK470" s="43"/>
      <c r="UKL470" s="43"/>
      <c r="UKM470" s="43"/>
      <c r="UKN470" s="43"/>
      <c r="UKO470" s="43"/>
      <c r="UKP470" s="43"/>
      <c r="UKQ470" s="43"/>
      <c r="UKR470" s="43"/>
      <c r="UKS470" s="43"/>
      <c r="UKT470" s="43"/>
      <c r="UKU470" s="43"/>
      <c r="UKV470" s="43"/>
      <c r="UKW470" s="43"/>
      <c r="UKX470" s="43"/>
      <c r="UKY470" s="43"/>
      <c r="UKZ470" s="43"/>
      <c r="ULA470" s="43"/>
      <c r="ULB470" s="43"/>
      <c r="ULC470" s="43"/>
      <c r="ULD470" s="43"/>
      <c r="ULE470" s="43"/>
      <c r="ULF470" s="43"/>
      <c r="ULG470" s="43"/>
      <c r="ULH470" s="43"/>
      <c r="ULI470" s="43"/>
      <c r="ULJ470" s="43"/>
      <c r="ULK470" s="43"/>
      <c r="ULL470" s="43"/>
      <c r="ULM470" s="43"/>
      <c r="ULN470" s="43"/>
      <c r="ULO470" s="43"/>
      <c r="ULP470" s="43"/>
      <c r="ULQ470" s="43"/>
      <c r="ULR470" s="43"/>
      <c r="ULS470" s="43"/>
      <c r="ULT470" s="43"/>
      <c r="ULU470" s="43"/>
      <c r="ULV470" s="43"/>
      <c r="ULW470" s="43"/>
      <c r="ULX470" s="43"/>
      <c r="ULY470" s="43"/>
      <c r="ULZ470" s="43"/>
      <c r="UMA470" s="43"/>
      <c r="UMB470" s="43"/>
      <c r="UMC470" s="43"/>
      <c r="UMD470" s="43"/>
      <c r="UME470" s="43"/>
      <c r="UMF470" s="43"/>
      <c r="UMG470" s="43"/>
      <c r="UMH470" s="43"/>
      <c r="UMI470" s="43"/>
      <c r="UMJ470" s="43"/>
      <c r="UMK470" s="43"/>
      <c r="UML470" s="43"/>
      <c r="UMM470" s="43"/>
      <c r="UMN470" s="43"/>
      <c r="UMO470" s="43"/>
      <c r="UMP470" s="43"/>
      <c r="UMQ470" s="43"/>
      <c r="UMR470" s="43"/>
      <c r="UMS470" s="43"/>
      <c r="UMT470" s="43"/>
      <c r="UMU470" s="43"/>
      <c r="UMV470" s="43"/>
      <c r="UMW470" s="43"/>
      <c r="UMX470" s="43"/>
      <c r="UMY470" s="43"/>
      <c r="UMZ470" s="43"/>
      <c r="UNA470" s="43"/>
      <c r="UNB470" s="43"/>
      <c r="UNC470" s="43"/>
      <c r="UND470" s="43"/>
      <c r="UNE470" s="43"/>
      <c r="UNF470" s="43"/>
      <c r="UNG470" s="43"/>
      <c r="UNH470" s="43"/>
      <c r="UNI470" s="43"/>
      <c r="UNJ470" s="43"/>
      <c r="UNK470" s="43"/>
      <c r="UNL470" s="43"/>
      <c r="UNM470" s="43"/>
      <c r="UNN470" s="43"/>
      <c r="UNO470" s="43"/>
      <c r="UNP470" s="43"/>
      <c r="UNQ470" s="43"/>
      <c r="UNR470" s="43"/>
      <c r="UNS470" s="43"/>
      <c r="UNT470" s="43"/>
      <c r="UNU470" s="43"/>
      <c r="UNV470" s="43"/>
      <c r="UNW470" s="43"/>
      <c r="UNX470" s="43"/>
      <c r="UNY470" s="43"/>
      <c r="UNZ470" s="43"/>
      <c r="UOA470" s="43"/>
      <c r="UOB470" s="43"/>
      <c r="UOC470" s="43"/>
      <c r="UOD470" s="43"/>
      <c r="UOE470" s="43"/>
      <c r="UOF470" s="43"/>
      <c r="UOG470" s="43"/>
      <c r="UOH470" s="43"/>
      <c r="UOI470" s="43"/>
      <c r="UOJ470" s="43"/>
      <c r="UOK470" s="43"/>
      <c r="UOL470" s="43"/>
      <c r="UOM470" s="43"/>
      <c r="UON470" s="43"/>
      <c r="UOO470" s="43"/>
      <c r="UOP470" s="43"/>
      <c r="UOQ470" s="43"/>
      <c r="UOR470" s="43"/>
      <c r="UOS470" s="43"/>
      <c r="UOT470" s="43"/>
      <c r="UOU470" s="43"/>
      <c r="UOV470" s="43"/>
      <c r="UOW470" s="43"/>
      <c r="UOX470" s="43"/>
      <c r="UOY470" s="43"/>
      <c r="UOZ470" s="43"/>
      <c r="UPA470" s="43"/>
      <c r="UPB470" s="43"/>
      <c r="UPC470" s="43"/>
      <c r="UPD470" s="43"/>
      <c r="UPE470" s="43"/>
      <c r="UPF470" s="43"/>
      <c r="UPG470" s="43"/>
      <c r="UPH470" s="43"/>
      <c r="UPI470" s="43"/>
      <c r="UPJ470" s="43"/>
      <c r="UPK470" s="43"/>
      <c r="UPL470" s="43"/>
      <c r="UPM470" s="43"/>
      <c r="UPN470" s="43"/>
      <c r="UPO470" s="43"/>
      <c r="UPP470" s="43"/>
      <c r="UPQ470" s="43"/>
      <c r="UPR470" s="43"/>
      <c r="UPS470" s="43"/>
      <c r="UPT470" s="43"/>
      <c r="UPU470" s="43"/>
      <c r="UPV470" s="43"/>
      <c r="UPW470" s="43"/>
      <c r="UPX470" s="43"/>
      <c r="UPY470" s="43"/>
      <c r="UPZ470" s="43"/>
      <c r="UQA470" s="43"/>
      <c r="UQB470" s="43"/>
      <c r="UQC470" s="43"/>
      <c r="UQD470" s="43"/>
      <c r="UQE470" s="43"/>
      <c r="UQF470" s="43"/>
      <c r="UQG470" s="43"/>
      <c r="UQH470" s="43"/>
      <c r="UQI470" s="43"/>
      <c r="UQJ470" s="43"/>
      <c r="UQK470" s="43"/>
      <c r="UQL470" s="43"/>
      <c r="UQM470" s="43"/>
      <c r="UQN470" s="43"/>
      <c r="UQO470" s="43"/>
      <c r="UQP470" s="43"/>
      <c r="UQQ470" s="43"/>
      <c r="UQR470" s="43"/>
      <c r="UQS470" s="43"/>
      <c r="UQT470" s="43"/>
      <c r="UQU470" s="43"/>
      <c r="UQV470" s="43"/>
      <c r="UQW470" s="43"/>
      <c r="UQX470" s="43"/>
      <c r="UQY470" s="43"/>
      <c r="UQZ470" s="43"/>
      <c r="URA470" s="43"/>
      <c r="URB470" s="43"/>
      <c r="URC470" s="43"/>
      <c r="URD470" s="43"/>
      <c r="URE470" s="43"/>
      <c r="URF470" s="43"/>
      <c r="URG470" s="43"/>
      <c r="URH470" s="43"/>
      <c r="URI470" s="43"/>
      <c r="URJ470" s="43"/>
      <c r="URK470" s="43"/>
      <c r="URL470" s="43"/>
      <c r="URM470" s="43"/>
      <c r="URN470" s="43"/>
      <c r="URO470" s="43"/>
      <c r="URP470" s="43"/>
      <c r="URQ470" s="43"/>
      <c r="URR470" s="43"/>
      <c r="URS470" s="43"/>
      <c r="URT470" s="43"/>
      <c r="URU470" s="43"/>
      <c r="URV470" s="43"/>
      <c r="URW470" s="43"/>
      <c r="URX470" s="43"/>
      <c r="URY470" s="43"/>
      <c r="URZ470" s="43"/>
      <c r="USA470" s="43"/>
      <c r="USB470" s="43"/>
      <c r="USC470" s="43"/>
      <c r="USD470" s="43"/>
      <c r="USE470" s="43"/>
      <c r="USF470" s="43"/>
      <c r="USG470" s="43"/>
      <c r="USH470" s="43"/>
      <c r="USI470" s="43"/>
      <c r="USJ470" s="43"/>
      <c r="USK470" s="43"/>
      <c r="USL470" s="43"/>
      <c r="USM470" s="43"/>
      <c r="USN470" s="43"/>
      <c r="USO470" s="43"/>
      <c r="USP470" s="43"/>
      <c r="USQ470" s="43"/>
      <c r="USR470" s="43"/>
      <c r="USS470" s="43"/>
      <c r="UST470" s="43"/>
      <c r="USU470" s="43"/>
      <c r="USV470" s="43"/>
      <c r="USW470" s="43"/>
      <c r="USX470" s="43"/>
      <c r="USY470" s="43"/>
      <c r="USZ470" s="43"/>
      <c r="UTA470" s="43"/>
      <c r="UTB470" s="43"/>
      <c r="UTC470" s="43"/>
      <c r="UTD470" s="43"/>
      <c r="UTE470" s="43"/>
      <c r="UTF470" s="43"/>
      <c r="UTG470" s="43"/>
      <c r="UTH470" s="43"/>
      <c r="UTI470" s="43"/>
      <c r="UTJ470" s="43"/>
      <c r="UTK470" s="43"/>
      <c r="UTL470" s="43"/>
      <c r="UTM470" s="43"/>
      <c r="UTN470" s="43"/>
      <c r="UTO470" s="43"/>
      <c r="UTP470" s="43"/>
      <c r="UTQ470" s="43"/>
      <c r="UTR470" s="43"/>
      <c r="UTS470" s="43"/>
      <c r="UTT470" s="43"/>
      <c r="UTU470" s="43"/>
      <c r="UTV470" s="43"/>
      <c r="UTW470" s="43"/>
      <c r="UTX470" s="43"/>
      <c r="UTY470" s="43"/>
      <c r="UTZ470" s="43"/>
      <c r="UUA470" s="43"/>
      <c r="UUB470" s="43"/>
      <c r="UUC470" s="43"/>
      <c r="UUD470" s="43"/>
      <c r="UUE470" s="43"/>
      <c r="UUF470" s="43"/>
      <c r="UUG470" s="43"/>
      <c r="UUH470" s="43"/>
      <c r="UUI470" s="43"/>
      <c r="UUJ470" s="43"/>
      <c r="UUK470" s="43"/>
      <c r="UUL470" s="43"/>
      <c r="UUM470" s="43"/>
      <c r="UUN470" s="43"/>
      <c r="UUO470" s="43"/>
      <c r="UUP470" s="43"/>
      <c r="UUQ470" s="43"/>
      <c r="UUR470" s="43"/>
      <c r="UUS470" s="43"/>
      <c r="UUT470" s="43"/>
      <c r="UUU470" s="43"/>
      <c r="UUV470" s="43"/>
      <c r="UUW470" s="43"/>
      <c r="UUX470" s="43"/>
      <c r="UUY470" s="43"/>
      <c r="UUZ470" s="43"/>
      <c r="UVA470" s="43"/>
      <c r="UVB470" s="43"/>
      <c r="UVC470" s="43"/>
      <c r="UVD470" s="43"/>
      <c r="UVE470" s="43"/>
      <c r="UVF470" s="43"/>
      <c r="UVG470" s="43"/>
      <c r="UVH470" s="43"/>
      <c r="UVI470" s="43"/>
      <c r="UVJ470" s="43"/>
      <c r="UVK470" s="43"/>
      <c r="UVL470" s="43"/>
      <c r="UVM470" s="43"/>
      <c r="UVN470" s="43"/>
      <c r="UVO470" s="43"/>
      <c r="UVP470" s="43"/>
      <c r="UVQ470" s="43"/>
      <c r="UVR470" s="43"/>
      <c r="UVS470" s="43"/>
      <c r="UVT470" s="43"/>
      <c r="UVU470" s="43"/>
      <c r="UVV470" s="43"/>
      <c r="UVW470" s="43"/>
      <c r="UVX470" s="43"/>
      <c r="UVY470" s="43"/>
      <c r="UVZ470" s="43"/>
      <c r="UWA470" s="43"/>
      <c r="UWB470" s="43"/>
      <c r="UWC470" s="43"/>
      <c r="UWD470" s="43"/>
      <c r="UWE470" s="43"/>
      <c r="UWF470" s="43"/>
      <c r="UWG470" s="43"/>
      <c r="UWH470" s="43"/>
      <c r="UWI470" s="43"/>
      <c r="UWJ470" s="43"/>
      <c r="UWK470" s="43"/>
      <c r="UWL470" s="43"/>
      <c r="UWM470" s="43"/>
      <c r="UWN470" s="43"/>
      <c r="UWO470" s="43"/>
      <c r="UWP470" s="43"/>
      <c r="UWQ470" s="43"/>
      <c r="UWR470" s="43"/>
      <c r="UWS470" s="43"/>
      <c r="UWT470" s="43"/>
      <c r="UWU470" s="43"/>
      <c r="UWV470" s="43"/>
      <c r="UWW470" s="43"/>
      <c r="UWX470" s="43"/>
      <c r="UWY470" s="43"/>
      <c r="UWZ470" s="43"/>
      <c r="UXA470" s="43"/>
      <c r="UXB470" s="43"/>
      <c r="UXC470" s="43"/>
      <c r="UXD470" s="43"/>
      <c r="UXE470" s="43"/>
      <c r="UXF470" s="43"/>
      <c r="UXG470" s="43"/>
      <c r="UXH470" s="43"/>
      <c r="UXI470" s="43"/>
      <c r="UXJ470" s="43"/>
      <c r="UXK470" s="43"/>
      <c r="UXL470" s="43"/>
      <c r="UXM470" s="43"/>
      <c r="UXN470" s="43"/>
      <c r="UXO470" s="43"/>
      <c r="UXP470" s="43"/>
      <c r="UXQ470" s="43"/>
      <c r="UXR470" s="43"/>
      <c r="UXS470" s="43"/>
      <c r="UXT470" s="43"/>
      <c r="UXU470" s="43"/>
      <c r="UXV470" s="43"/>
      <c r="UXW470" s="43"/>
      <c r="UXX470" s="43"/>
      <c r="UXY470" s="43"/>
      <c r="UXZ470" s="43"/>
      <c r="UYA470" s="43"/>
      <c r="UYB470" s="43"/>
      <c r="UYC470" s="43"/>
      <c r="UYD470" s="43"/>
      <c r="UYE470" s="43"/>
      <c r="UYF470" s="43"/>
      <c r="UYG470" s="43"/>
      <c r="UYH470" s="43"/>
      <c r="UYI470" s="43"/>
      <c r="UYJ470" s="43"/>
      <c r="UYK470" s="43"/>
      <c r="UYL470" s="43"/>
      <c r="UYM470" s="43"/>
      <c r="UYN470" s="43"/>
      <c r="UYO470" s="43"/>
      <c r="UYP470" s="43"/>
      <c r="UYQ470" s="43"/>
      <c r="UYR470" s="43"/>
      <c r="UYS470" s="43"/>
      <c r="UYT470" s="43"/>
      <c r="UYU470" s="43"/>
      <c r="UYV470" s="43"/>
      <c r="UYW470" s="43"/>
      <c r="UYX470" s="43"/>
      <c r="UYY470" s="43"/>
      <c r="UYZ470" s="43"/>
      <c r="UZA470" s="43"/>
      <c r="UZB470" s="43"/>
      <c r="UZC470" s="43"/>
      <c r="UZD470" s="43"/>
      <c r="UZE470" s="43"/>
      <c r="UZF470" s="43"/>
      <c r="UZG470" s="43"/>
      <c r="UZH470" s="43"/>
      <c r="UZI470" s="43"/>
      <c r="UZJ470" s="43"/>
      <c r="UZK470" s="43"/>
      <c r="UZL470" s="43"/>
      <c r="UZM470" s="43"/>
      <c r="UZN470" s="43"/>
      <c r="UZO470" s="43"/>
      <c r="UZP470" s="43"/>
      <c r="UZQ470" s="43"/>
      <c r="UZR470" s="43"/>
      <c r="UZS470" s="43"/>
      <c r="UZT470" s="43"/>
      <c r="UZU470" s="43"/>
      <c r="UZV470" s="43"/>
      <c r="UZW470" s="43"/>
      <c r="UZX470" s="43"/>
      <c r="UZY470" s="43"/>
      <c r="UZZ470" s="43"/>
      <c r="VAA470" s="43"/>
      <c r="VAB470" s="43"/>
      <c r="VAC470" s="43"/>
      <c r="VAD470" s="43"/>
      <c r="VAE470" s="43"/>
      <c r="VAF470" s="43"/>
      <c r="VAG470" s="43"/>
      <c r="VAH470" s="43"/>
      <c r="VAI470" s="43"/>
      <c r="VAJ470" s="43"/>
      <c r="VAK470" s="43"/>
      <c r="VAL470" s="43"/>
      <c r="VAM470" s="43"/>
      <c r="VAN470" s="43"/>
      <c r="VAO470" s="43"/>
      <c r="VAP470" s="43"/>
      <c r="VAQ470" s="43"/>
      <c r="VAR470" s="43"/>
      <c r="VAS470" s="43"/>
      <c r="VAT470" s="43"/>
      <c r="VAU470" s="43"/>
      <c r="VAV470" s="43"/>
      <c r="VAW470" s="43"/>
      <c r="VAX470" s="43"/>
      <c r="VAY470" s="43"/>
      <c r="VAZ470" s="43"/>
      <c r="VBA470" s="43"/>
      <c r="VBB470" s="43"/>
      <c r="VBC470" s="43"/>
      <c r="VBD470" s="43"/>
      <c r="VBE470" s="43"/>
      <c r="VBF470" s="43"/>
      <c r="VBG470" s="43"/>
      <c r="VBH470" s="43"/>
      <c r="VBI470" s="43"/>
      <c r="VBJ470" s="43"/>
      <c r="VBK470" s="43"/>
      <c r="VBL470" s="43"/>
      <c r="VBM470" s="43"/>
      <c r="VBN470" s="43"/>
      <c r="VBO470" s="43"/>
      <c r="VBP470" s="43"/>
      <c r="VBQ470" s="43"/>
      <c r="VBR470" s="43"/>
      <c r="VBS470" s="43"/>
      <c r="VBT470" s="43"/>
      <c r="VBU470" s="43"/>
      <c r="VBV470" s="43"/>
      <c r="VBW470" s="43"/>
      <c r="VBX470" s="43"/>
      <c r="VBY470" s="43"/>
      <c r="VBZ470" s="43"/>
      <c r="VCA470" s="43"/>
      <c r="VCB470" s="43"/>
      <c r="VCC470" s="43"/>
      <c r="VCD470" s="43"/>
      <c r="VCE470" s="43"/>
      <c r="VCF470" s="43"/>
      <c r="VCG470" s="43"/>
      <c r="VCH470" s="43"/>
      <c r="VCI470" s="43"/>
      <c r="VCJ470" s="43"/>
      <c r="VCK470" s="43"/>
      <c r="VCL470" s="43"/>
      <c r="VCM470" s="43"/>
      <c r="VCN470" s="43"/>
      <c r="VCO470" s="43"/>
      <c r="VCP470" s="43"/>
      <c r="VCQ470" s="43"/>
      <c r="VCR470" s="43"/>
      <c r="VCS470" s="43"/>
      <c r="VCT470" s="43"/>
      <c r="VCU470" s="43"/>
      <c r="VCV470" s="43"/>
      <c r="VCW470" s="43"/>
      <c r="VCX470" s="43"/>
      <c r="VCY470" s="43"/>
      <c r="VCZ470" s="43"/>
      <c r="VDA470" s="43"/>
      <c r="VDB470" s="43"/>
      <c r="VDC470" s="43"/>
      <c r="VDD470" s="43"/>
      <c r="VDE470" s="43"/>
      <c r="VDF470" s="43"/>
      <c r="VDG470" s="43"/>
      <c r="VDH470" s="43"/>
      <c r="VDI470" s="43"/>
      <c r="VDJ470" s="43"/>
      <c r="VDK470" s="43"/>
      <c r="VDL470" s="43"/>
      <c r="VDM470" s="43"/>
      <c r="VDN470" s="43"/>
      <c r="VDO470" s="43"/>
      <c r="VDP470" s="43"/>
      <c r="VDQ470" s="43"/>
      <c r="VDR470" s="43"/>
      <c r="VDS470" s="43"/>
      <c r="VDT470" s="43"/>
      <c r="VDU470" s="43"/>
      <c r="VDV470" s="43"/>
      <c r="VDW470" s="43"/>
      <c r="VDX470" s="43"/>
      <c r="VDY470" s="43"/>
      <c r="VDZ470" s="43"/>
      <c r="VEA470" s="43"/>
      <c r="VEB470" s="43"/>
      <c r="VEC470" s="43"/>
      <c r="VED470" s="43"/>
      <c r="VEE470" s="43"/>
      <c r="VEF470" s="43"/>
      <c r="VEG470" s="43"/>
      <c r="VEH470" s="43"/>
      <c r="VEI470" s="43"/>
      <c r="VEJ470" s="43"/>
      <c r="VEK470" s="43"/>
      <c r="VEL470" s="43"/>
      <c r="VEM470" s="43"/>
      <c r="VEN470" s="43"/>
      <c r="VEO470" s="43"/>
      <c r="VEP470" s="43"/>
      <c r="VEQ470" s="43"/>
      <c r="VER470" s="43"/>
      <c r="VES470" s="43"/>
      <c r="VET470" s="43"/>
      <c r="VEU470" s="43"/>
      <c r="VEV470" s="43"/>
      <c r="VEW470" s="43"/>
      <c r="VEX470" s="43"/>
      <c r="VEY470" s="43"/>
      <c r="VEZ470" s="43"/>
      <c r="VFA470" s="43"/>
      <c r="VFB470" s="43"/>
      <c r="VFC470" s="43"/>
      <c r="VFD470" s="43"/>
      <c r="VFE470" s="43"/>
      <c r="VFF470" s="43"/>
      <c r="VFG470" s="43"/>
      <c r="VFH470" s="43"/>
      <c r="VFI470" s="43"/>
      <c r="VFJ470" s="43"/>
      <c r="VFK470" s="43"/>
      <c r="VFL470" s="43"/>
      <c r="VFM470" s="43"/>
      <c r="VFN470" s="43"/>
      <c r="VFO470" s="43"/>
      <c r="VFP470" s="43"/>
      <c r="VFQ470" s="43"/>
      <c r="VFR470" s="43"/>
      <c r="VFS470" s="43"/>
      <c r="VFT470" s="43"/>
      <c r="VFU470" s="43"/>
      <c r="VFV470" s="43"/>
      <c r="VFW470" s="43"/>
      <c r="VFX470" s="43"/>
      <c r="VFY470" s="43"/>
      <c r="VFZ470" s="43"/>
      <c r="VGA470" s="43"/>
      <c r="VGB470" s="43"/>
      <c r="VGC470" s="43"/>
      <c r="VGD470" s="43"/>
      <c r="VGE470" s="43"/>
      <c r="VGF470" s="43"/>
      <c r="VGG470" s="43"/>
      <c r="VGH470" s="43"/>
      <c r="VGI470" s="43"/>
      <c r="VGJ470" s="43"/>
      <c r="VGK470" s="43"/>
      <c r="VGL470" s="43"/>
      <c r="VGM470" s="43"/>
      <c r="VGN470" s="43"/>
      <c r="VGO470" s="43"/>
      <c r="VGP470" s="43"/>
      <c r="VGQ470" s="43"/>
      <c r="VGR470" s="43"/>
      <c r="VGS470" s="43"/>
      <c r="VGT470" s="43"/>
      <c r="VGU470" s="43"/>
      <c r="VGV470" s="43"/>
      <c r="VGW470" s="43"/>
      <c r="VGX470" s="43"/>
      <c r="VGY470" s="43"/>
      <c r="VGZ470" s="43"/>
      <c r="VHA470" s="43"/>
      <c r="VHB470" s="43"/>
      <c r="VHC470" s="43"/>
      <c r="VHD470" s="43"/>
      <c r="VHE470" s="43"/>
      <c r="VHF470" s="43"/>
      <c r="VHG470" s="43"/>
      <c r="VHH470" s="43"/>
      <c r="VHI470" s="43"/>
      <c r="VHJ470" s="43"/>
      <c r="VHK470" s="43"/>
      <c r="VHL470" s="43"/>
      <c r="VHM470" s="43"/>
      <c r="VHN470" s="43"/>
      <c r="VHO470" s="43"/>
      <c r="VHP470" s="43"/>
      <c r="VHQ470" s="43"/>
      <c r="VHR470" s="43"/>
      <c r="VHS470" s="43"/>
      <c r="VHT470" s="43"/>
      <c r="VHU470" s="43"/>
      <c r="VHV470" s="43"/>
      <c r="VHW470" s="43"/>
      <c r="VHX470" s="43"/>
      <c r="VHY470" s="43"/>
      <c r="VHZ470" s="43"/>
      <c r="VIA470" s="43"/>
      <c r="VIB470" s="43"/>
      <c r="VIC470" s="43"/>
      <c r="VID470" s="43"/>
      <c r="VIE470" s="43"/>
      <c r="VIF470" s="43"/>
      <c r="VIG470" s="43"/>
      <c r="VIH470" s="43"/>
      <c r="VII470" s="43"/>
      <c r="VIJ470" s="43"/>
      <c r="VIK470" s="43"/>
      <c r="VIL470" s="43"/>
      <c r="VIM470" s="43"/>
      <c r="VIN470" s="43"/>
      <c r="VIO470" s="43"/>
      <c r="VIP470" s="43"/>
      <c r="VIQ470" s="43"/>
      <c r="VIR470" s="43"/>
      <c r="VIS470" s="43"/>
      <c r="VIT470" s="43"/>
      <c r="VIU470" s="43"/>
      <c r="VIV470" s="43"/>
      <c r="VIW470" s="43"/>
      <c r="VIX470" s="43"/>
      <c r="VIY470" s="43"/>
      <c r="VIZ470" s="43"/>
      <c r="VJA470" s="43"/>
      <c r="VJB470" s="43"/>
      <c r="VJC470" s="43"/>
      <c r="VJD470" s="43"/>
      <c r="VJE470" s="43"/>
      <c r="VJF470" s="43"/>
      <c r="VJG470" s="43"/>
      <c r="VJH470" s="43"/>
      <c r="VJI470" s="43"/>
      <c r="VJJ470" s="43"/>
      <c r="VJK470" s="43"/>
      <c r="VJL470" s="43"/>
      <c r="VJM470" s="43"/>
      <c r="VJN470" s="43"/>
      <c r="VJO470" s="43"/>
      <c r="VJP470" s="43"/>
      <c r="VJQ470" s="43"/>
      <c r="VJR470" s="43"/>
      <c r="VJS470" s="43"/>
      <c r="VJT470" s="43"/>
      <c r="VJU470" s="43"/>
      <c r="VJV470" s="43"/>
      <c r="VJW470" s="43"/>
      <c r="VJX470" s="43"/>
      <c r="VJY470" s="43"/>
      <c r="VJZ470" s="43"/>
      <c r="VKA470" s="43"/>
      <c r="VKB470" s="43"/>
      <c r="VKC470" s="43"/>
      <c r="VKD470" s="43"/>
      <c r="VKE470" s="43"/>
      <c r="VKF470" s="43"/>
      <c r="VKG470" s="43"/>
      <c r="VKH470" s="43"/>
      <c r="VKI470" s="43"/>
      <c r="VKJ470" s="43"/>
      <c r="VKK470" s="43"/>
      <c r="VKL470" s="43"/>
      <c r="VKM470" s="43"/>
      <c r="VKN470" s="43"/>
      <c r="VKO470" s="43"/>
      <c r="VKP470" s="43"/>
      <c r="VKQ470" s="43"/>
      <c r="VKR470" s="43"/>
      <c r="VKS470" s="43"/>
      <c r="VKT470" s="43"/>
      <c r="VKU470" s="43"/>
      <c r="VKV470" s="43"/>
      <c r="VKW470" s="43"/>
      <c r="VKX470" s="43"/>
      <c r="VKY470" s="43"/>
      <c r="VKZ470" s="43"/>
      <c r="VLA470" s="43"/>
      <c r="VLB470" s="43"/>
      <c r="VLC470" s="43"/>
      <c r="VLD470" s="43"/>
      <c r="VLE470" s="43"/>
      <c r="VLF470" s="43"/>
      <c r="VLG470" s="43"/>
      <c r="VLH470" s="43"/>
      <c r="VLI470" s="43"/>
      <c r="VLJ470" s="43"/>
      <c r="VLK470" s="43"/>
      <c r="VLL470" s="43"/>
      <c r="VLM470" s="43"/>
      <c r="VLN470" s="43"/>
      <c r="VLO470" s="43"/>
      <c r="VLP470" s="43"/>
      <c r="VLQ470" s="43"/>
      <c r="VLR470" s="43"/>
      <c r="VLS470" s="43"/>
      <c r="VLT470" s="43"/>
      <c r="VLU470" s="43"/>
      <c r="VLV470" s="43"/>
      <c r="VLW470" s="43"/>
      <c r="VLX470" s="43"/>
      <c r="VLY470" s="43"/>
      <c r="VLZ470" s="43"/>
      <c r="VMA470" s="43"/>
      <c r="VMB470" s="43"/>
      <c r="VMC470" s="43"/>
      <c r="VMD470" s="43"/>
      <c r="VME470" s="43"/>
      <c r="VMF470" s="43"/>
      <c r="VMG470" s="43"/>
      <c r="VMH470" s="43"/>
      <c r="VMI470" s="43"/>
      <c r="VMJ470" s="43"/>
      <c r="VMK470" s="43"/>
      <c r="VML470" s="43"/>
      <c r="VMM470" s="43"/>
      <c r="VMN470" s="43"/>
      <c r="VMO470" s="43"/>
      <c r="VMP470" s="43"/>
      <c r="VMQ470" s="43"/>
      <c r="VMR470" s="43"/>
      <c r="VMS470" s="43"/>
      <c r="VMT470" s="43"/>
      <c r="VMU470" s="43"/>
      <c r="VMV470" s="43"/>
      <c r="VMW470" s="43"/>
      <c r="VMX470" s="43"/>
      <c r="VMY470" s="43"/>
      <c r="VMZ470" s="43"/>
      <c r="VNA470" s="43"/>
      <c r="VNB470" s="43"/>
      <c r="VNC470" s="43"/>
      <c r="VND470" s="43"/>
      <c r="VNE470" s="43"/>
      <c r="VNF470" s="43"/>
      <c r="VNG470" s="43"/>
      <c r="VNH470" s="43"/>
      <c r="VNI470" s="43"/>
      <c r="VNJ470" s="43"/>
      <c r="VNK470" s="43"/>
      <c r="VNL470" s="43"/>
      <c r="VNM470" s="43"/>
      <c r="VNN470" s="43"/>
      <c r="VNO470" s="43"/>
      <c r="VNP470" s="43"/>
      <c r="VNQ470" s="43"/>
      <c r="VNR470" s="43"/>
      <c r="VNS470" s="43"/>
      <c r="VNT470" s="43"/>
      <c r="VNU470" s="43"/>
      <c r="VNV470" s="43"/>
      <c r="VNW470" s="43"/>
      <c r="VNX470" s="43"/>
      <c r="VNY470" s="43"/>
      <c r="VNZ470" s="43"/>
      <c r="VOA470" s="43"/>
      <c r="VOB470" s="43"/>
      <c r="VOC470" s="43"/>
      <c r="VOD470" s="43"/>
      <c r="VOE470" s="43"/>
      <c r="VOF470" s="43"/>
      <c r="VOG470" s="43"/>
      <c r="VOH470" s="43"/>
      <c r="VOI470" s="43"/>
      <c r="VOJ470" s="43"/>
      <c r="VOK470" s="43"/>
      <c r="VOL470" s="43"/>
      <c r="VOM470" s="43"/>
      <c r="VON470" s="43"/>
      <c r="VOO470" s="43"/>
      <c r="VOP470" s="43"/>
      <c r="VOQ470" s="43"/>
      <c r="VOR470" s="43"/>
      <c r="VOS470" s="43"/>
      <c r="VOT470" s="43"/>
      <c r="VOU470" s="43"/>
      <c r="VOV470" s="43"/>
      <c r="VOW470" s="43"/>
      <c r="VOX470" s="43"/>
      <c r="VOY470" s="43"/>
      <c r="VOZ470" s="43"/>
      <c r="VPA470" s="43"/>
      <c r="VPB470" s="43"/>
      <c r="VPC470" s="43"/>
      <c r="VPD470" s="43"/>
      <c r="VPE470" s="43"/>
      <c r="VPF470" s="43"/>
      <c r="VPG470" s="43"/>
      <c r="VPH470" s="43"/>
      <c r="VPI470" s="43"/>
      <c r="VPJ470" s="43"/>
      <c r="VPK470" s="43"/>
      <c r="VPL470" s="43"/>
      <c r="VPM470" s="43"/>
      <c r="VPN470" s="43"/>
      <c r="VPO470" s="43"/>
      <c r="VPP470" s="43"/>
      <c r="VPQ470" s="43"/>
      <c r="VPR470" s="43"/>
      <c r="VPS470" s="43"/>
      <c r="VPT470" s="43"/>
      <c r="VPU470" s="43"/>
      <c r="VPV470" s="43"/>
      <c r="VPW470" s="43"/>
      <c r="VPX470" s="43"/>
      <c r="VPY470" s="43"/>
      <c r="VPZ470" s="43"/>
      <c r="VQA470" s="43"/>
      <c r="VQB470" s="43"/>
      <c r="VQC470" s="43"/>
      <c r="VQD470" s="43"/>
      <c r="VQE470" s="43"/>
      <c r="VQF470" s="43"/>
      <c r="VQG470" s="43"/>
      <c r="VQH470" s="43"/>
      <c r="VQI470" s="43"/>
      <c r="VQJ470" s="43"/>
      <c r="VQK470" s="43"/>
      <c r="VQL470" s="43"/>
      <c r="VQM470" s="43"/>
      <c r="VQN470" s="43"/>
      <c r="VQO470" s="43"/>
      <c r="VQP470" s="43"/>
      <c r="VQQ470" s="43"/>
      <c r="VQR470" s="43"/>
      <c r="VQS470" s="43"/>
      <c r="VQT470" s="43"/>
      <c r="VQU470" s="43"/>
      <c r="VQV470" s="43"/>
      <c r="VQW470" s="43"/>
      <c r="VQX470" s="43"/>
      <c r="VQY470" s="43"/>
      <c r="VQZ470" s="43"/>
      <c r="VRA470" s="43"/>
      <c r="VRB470" s="43"/>
      <c r="VRC470" s="43"/>
      <c r="VRD470" s="43"/>
      <c r="VRE470" s="43"/>
      <c r="VRF470" s="43"/>
      <c r="VRG470" s="43"/>
      <c r="VRH470" s="43"/>
      <c r="VRI470" s="43"/>
      <c r="VRJ470" s="43"/>
      <c r="VRK470" s="43"/>
      <c r="VRL470" s="43"/>
      <c r="VRM470" s="43"/>
      <c r="VRN470" s="43"/>
      <c r="VRO470" s="43"/>
      <c r="VRP470" s="43"/>
      <c r="VRQ470" s="43"/>
      <c r="VRR470" s="43"/>
      <c r="VRS470" s="43"/>
      <c r="VRT470" s="43"/>
      <c r="VRU470" s="43"/>
      <c r="VRV470" s="43"/>
      <c r="VRW470" s="43"/>
      <c r="VRX470" s="43"/>
      <c r="VRY470" s="43"/>
      <c r="VRZ470" s="43"/>
      <c r="VSA470" s="43"/>
      <c r="VSB470" s="43"/>
      <c r="VSC470" s="43"/>
      <c r="VSD470" s="43"/>
      <c r="VSE470" s="43"/>
      <c r="VSF470" s="43"/>
      <c r="VSG470" s="43"/>
      <c r="VSH470" s="43"/>
      <c r="VSI470" s="43"/>
      <c r="VSJ470" s="43"/>
      <c r="VSK470" s="43"/>
      <c r="VSL470" s="43"/>
      <c r="VSM470" s="43"/>
      <c r="VSN470" s="43"/>
      <c r="VSO470" s="43"/>
      <c r="VSP470" s="43"/>
      <c r="VSQ470" s="43"/>
      <c r="VSR470" s="43"/>
      <c r="VSS470" s="43"/>
      <c r="VST470" s="43"/>
      <c r="VSU470" s="43"/>
      <c r="VSV470" s="43"/>
      <c r="VSW470" s="43"/>
      <c r="VSX470" s="43"/>
      <c r="VSY470" s="43"/>
      <c r="VSZ470" s="43"/>
      <c r="VTA470" s="43"/>
      <c r="VTB470" s="43"/>
      <c r="VTC470" s="43"/>
      <c r="VTD470" s="43"/>
      <c r="VTE470" s="43"/>
      <c r="VTF470" s="43"/>
      <c r="VTG470" s="43"/>
      <c r="VTH470" s="43"/>
      <c r="VTI470" s="43"/>
      <c r="VTJ470" s="43"/>
      <c r="VTK470" s="43"/>
      <c r="VTL470" s="43"/>
      <c r="VTM470" s="43"/>
      <c r="VTN470" s="43"/>
      <c r="VTO470" s="43"/>
      <c r="VTP470" s="43"/>
      <c r="VTQ470" s="43"/>
      <c r="VTR470" s="43"/>
      <c r="VTS470" s="43"/>
      <c r="VTT470" s="43"/>
      <c r="VTU470" s="43"/>
      <c r="VTV470" s="43"/>
      <c r="VTW470" s="43"/>
      <c r="VTX470" s="43"/>
      <c r="VTY470" s="43"/>
      <c r="VTZ470" s="43"/>
      <c r="VUA470" s="43"/>
      <c r="VUB470" s="43"/>
      <c r="VUC470" s="43"/>
      <c r="VUD470" s="43"/>
      <c r="VUE470" s="43"/>
      <c r="VUF470" s="43"/>
      <c r="VUG470" s="43"/>
      <c r="VUH470" s="43"/>
      <c r="VUI470" s="43"/>
      <c r="VUJ470" s="43"/>
      <c r="VUK470" s="43"/>
      <c r="VUL470" s="43"/>
      <c r="VUM470" s="43"/>
      <c r="VUN470" s="43"/>
      <c r="VUO470" s="43"/>
      <c r="VUP470" s="43"/>
      <c r="VUQ470" s="43"/>
      <c r="VUR470" s="43"/>
      <c r="VUS470" s="43"/>
      <c r="VUT470" s="43"/>
      <c r="VUU470" s="43"/>
      <c r="VUV470" s="43"/>
      <c r="VUW470" s="43"/>
      <c r="VUX470" s="43"/>
      <c r="VUY470" s="43"/>
      <c r="VUZ470" s="43"/>
      <c r="VVA470" s="43"/>
      <c r="VVB470" s="43"/>
      <c r="VVC470" s="43"/>
      <c r="VVD470" s="43"/>
      <c r="VVE470" s="43"/>
      <c r="VVF470" s="43"/>
      <c r="VVG470" s="43"/>
      <c r="VVH470" s="43"/>
      <c r="VVI470" s="43"/>
      <c r="VVJ470" s="43"/>
      <c r="VVK470" s="43"/>
      <c r="VVL470" s="43"/>
      <c r="VVM470" s="43"/>
      <c r="VVN470" s="43"/>
      <c r="VVO470" s="43"/>
      <c r="VVP470" s="43"/>
      <c r="VVQ470" s="43"/>
      <c r="VVR470" s="43"/>
      <c r="VVS470" s="43"/>
      <c r="VVT470" s="43"/>
      <c r="VVU470" s="43"/>
      <c r="VVV470" s="43"/>
      <c r="VVW470" s="43"/>
      <c r="VVX470" s="43"/>
      <c r="VVY470" s="43"/>
      <c r="VVZ470" s="43"/>
      <c r="VWA470" s="43"/>
      <c r="VWB470" s="43"/>
      <c r="VWC470" s="43"/>
      <c r="VWD470" s="43"/>
      <c r="VWE470" s="43"/>
      <c r="VWF470" s="43"/>
      <c r="VWG470" s="43"/>
      <c r="VWH470" s="43"/>
      <c r="VWI470" s="43"/>
      <c r="VWJ470" s="43"/>
      <c r="VWK470" s="43"/>
      <c r="VWL470" s="43"/>
      <c r="VWM470" s="43"/>
      <c r="VWN470" s="43"/>
      <c r="VWO470" s="43"/>
      <c r="VWP470" s="43"/>
      <c r="VWQ470" s="43"/>
      <c r="VWR470" s="43"/>
      <c r="VWS470" s="43"/>
      <c r="VWT470" s="43"/>
      <c r="VWU470" s="43"/>
      <c r="VWV470" s="43"/>
      <c r="VWW470" s="43"/>
      <c r="VWX470" s="43"/>
      <c r="VWY470" s="43"/>
      <c r="VWZ470" s="43"/>
      <c r="VXA470" s="43"/>
      <c r="VXB470" s="43"/>
      <c r="VXC470" s="43"/>
      <c r="VXD470" s="43"/>
      <c r="VXE470" s="43"/>
      <c r="VXF470" s="43"/>
      <c r="VXG470" s="43"/>
      <c r="VXH470" s="43"/>
      <c r="VXI470" s="43"/>
      <c r="VXJ470" s="43"/>
      <c r="VXK470" s="43"/>
      <c r="VXL470" s="43"/>
      <c r="VXM470" s="43"/>
      <c r="VXN470" s="43"/>
      <c r="VXO470" s="43"/>
      <c r="VXP470" s="43"/>
      <c r="VXQ470" s="43"/>
      <c r="VXR470" s="43"/>
      <c r="VXS470" s="43"/>
      <c r="VXT470" s="43"/>
      <c r="VXU470" s="43"/>
      <c r="VXV470" s="43"/>
      <c r="VXW470" s="43"/>
      <c r="VXX470" s="43"/>
      <c r="VXY470" s="43"/>
      <c r="VXZ470" s="43"/>
      <c r="VYA470" s="43"/>
      <c r="VYB470" s="43"/>
      <c r="VYC470" s="43"/>
      <c r="VYD470" s="43"/>
      <c r="VYE470" s="43"/>
      <c r="VYF470" s="43"/>
      <c r="VYG470" s="43"/>
      <c r="VYH470" s="43"/>
      <c r="VYI470" s="43"/>
      <c r="VYJ470" s="43"/>
      <c r="VYK470" s="43"/>
      <c r="VYL470" s="43"/>
      <c r="VYM470" s="43"/>
      <c r="VYN470" s="43"/>
      <c r="VYO470" s="43"/>
      <c r="VYP470" s="43"/>
      <c r="VYQ470" s="43"/>
      <c r="VYR470" s="43"/>
      <c r="VYS470" s="43"/>
      <c r="VYT470" s="43"/>
      <c r="VYU470" s="43"/>
      <c r="VYV470" s="43"/>
      <c r="VYW470" s="43"/>
      <c r="VYX470" s="43"/>
      <c r="VYY470" s="43"/>
      <c r="VYZ470" s="43"/>
      <c r="VZA470" s="43"/>
      <c r="VZB470" s="43"/>
      <c r="VZC470" s="43"/>
      <c r="VZD470" s="43"/>
      <c r="VZE470" s="43"/>
      <c r="VZF470" s="43"/>
      <c r="VZG470" s="43"/>
      <c r="VZH470" s="43"/>
      <c r="VZI470" s="43"/>
      <c r="VZJ470" s="43"/>
      <c r="VZK470" s="43"/>
      <c r="VZL470" s="43"/>
      <c r="VZM470" s="43"/>
      <c r="VZN470" s="43"/>
      <c r="VZO470" s="43"/>
      <c r="VZP470" s="43"/>
      <c r="VZQ470" s="43"/>
      <c r="VZR470" s="43"/>
      <c r="VZS470" s="43"/>
      <c r="VZT470" s="43"/>
      <c r="VZU470" s="43"/>
      <c r="VZV470" s="43"/>
      <c r="VZW470" s="43"/>
      <c r="VZX470" s="43"/>
      <c r="VZY470" s="43"/>
      <c r="VZZ470" s="43"/>
      <c r="WAA470" s="43"/>
      <c r="WAB470" s="43"/>
      <c r="WAC470" s="43"/>
      <c r="WAD470" s="43"/>
      <c r="WAE470" s="43"/>
      <c r="WAF470" s="43"/>
      <c r="WAG470" s="43"/>
      <c r="WAH470" s="43"/>
      <c r="WAI470" s="43"/>
      <c r="WAJ470" s="43"/>
      <c r="WAK470" s="43"/>
      <c r="WAL470" s="43"/>
      <c r="WAM470" s="43"/>
      <c r="WAN470" s="43"/>
      <c r="WAO470" s="43"/>
      <c r="WAP470" s="43"/>
      <c r="WAQ470" s="43"/>
      <c r="WAR470" s="43"/>
      <c r="WAS470" s="43"/>
      <c r="WAT470" s="43"/>
      <c r="WAU470" s="43"/>
      <c r="WAV470" s="43"/>
      <c r="WAW470" s="43"/>
      <c r="WAX470" s="43"/>
      <c r="WAY470" s="43"/>
      <c r="WAZ470" s="43"/>
      <c r="WBA470" s="43"/>
      <c r="WBB470" s="43"/>
      <c r="WBC470" s="43"/>
      <c r="WBD470" s="43"/>
      <c r="WBE470" s="43"/>
      <c r="WBF470" s="43"/>
      <c r="WBG470" s="43"/>
      <c r="WBH470" s="43"/>
      <c r="WBI470" s="43"/>
      <c r="WBJ470" s="43"/>
      <c r="WBK470" s="43"/>
      <c r="WBL470" s="43"/>
      <c r="WBM470" s="43"/>
      <c r="WBN470" s="43"/>
      <c r="WBO470" s="43"/>
      <c r="WBP470" s="43"/>
      <c r="WBQ470" s="43"/>
      <c r="WBR470" s="43"/>
      <c r="WBS470" s="43"/>
      <c r="WBT470" s="43"/>
      <c r="WBU470" s="43"/>
      <c r="WBV470" s="43"/>
      <c r="WBW470" s="43"/>
      <c r="WBX470" s="43"/>
      <c r="WBY470" s="43"/>
      <c r="WBZ470" s="43"/>
      <c r="WCA470" s="43"/>
      <c r="WCB470" s="43"/>
      <c r="WCC470" s="43"/>
      <c r="WCD470" s="43"/>
      <c r="WCE470" s="43"/>
      <c r="WCF470" s="43"/>
      <c r="WCG470" s="43"/>
      <c r="WCH470" s="43"/>
      <c r="WCI470" s="43"/>
      <c r="WCJ470" s="43"/>
      <c r="WCK470" s="43"/>
      <c r="WCL470" s="43"/>
      <c r="WCM470" s="43"/>
      <c r="WCN470" s="43"/>
      <c r="WCO470" s="43"/>
      <c r="WCP470" s="43"/>
      <c r="WCQ470" s="43"/>
      <c r="WCR470" s="43"/>
      <c r="WCS470" s="43"/>
      <c r="WCT470" s="43"/>
      <c r="WCU470" s="43"/>
      <c r="WCV470" s="43"/>
      <c r="WCW470" s="43"/>
      <c r="WCX470" s="43"/>
      <c r="WCY470" s="43"/>
      <c r="WCZ470" s="43"/>
      <c r="WDA470" s="43"/>
      <c r="WDB470" s="43"/>
      <c r="WDC470" s="43"/>
      <c r="WDD470" s="43"/>
      <c r="WDE470" s="43"/>
      <c r="WDF470" s="43"/>
      <c r="WDG470" s="43"/>
      <c r="WDH470" s="43"/>
      <c r="WDI470" s="43"/>
      <c r="WDJ470" s="43"/>
      <c r="WDK470" s="43"/>
      <c r="WDL470" s="43"/>
      <c r="WDM470" s="43"/>
      <c r="WDN470" s="43"/>
      <c r="WDO470" s="43"/>
      <c r="WDP470" s="43"/>
      <c r="WDQ470" s="43"/>
      <c r="WDR470" s="43"/>
      <c r="WDS470" s="43"/>
      <c r="WDT470" s="43"/>
      <c r="WDU470" s="43"/>
      <c r="WDV470" s="43"/>
      <c r="WDW470" s="43"/>
      <c r="WDX470" s="43"/>
      <c r="WDY470" s="43"/>
      <c r="WDZ470" s="43"/>
      <c r="WEA470" s="43"/>
      <c r="WEB470" s="43"/>
      <c r="WEC470" s="43"/>
      <c r="WED470" s="43"/>
      <c r="WEE470" s="43"/>
      <c r="WEF470" s="43"/>
      <c r="WEG470" s="43"/>
      <c r="WEH470" s="43"/>
      <c r="WEI470" s="43"/>
      <c r="WEJ470" s="43"/>
      <c r="WEK470" s="43"/>
      <c r="WEL470" s="43"/>
      <c r="WEM470" s="43"/>
      <c r="WEN470" s="43"/>
      <c r="WEO470" s="43"/>
      <c r="WEP470" s="43"/>
      <c r="WEQ470" s="43"/>
      <c r="WER470" s="43"/>
      <c r="WES470" s="43"/>
      <c r="WET470" s="43"/>
      <c r="WEU470" s="43"/>
      <c r="WEV470" s="43"/>
      <c r="WEW470" s="43"/>
      <c r="WEX470" s="43"/>
      <c r="WEY470" s="43"/>
      <c r="WEZ470" s="43"/>
      <c r="WFA470" s="43"/>
      <c r="WFB470" s="43"/>
      <c r="WFC470" s="43"/>
      <c r="WFD470" s="43"/>
      <c r="WFE470" s="43"/>
      <c r="WFF470" s="43"/>
      <c r="WFG470" s="43"/>
      <c r="WFH470" s="43"/>
      <c r="WFI470" s="43"/>
      <c r="WFJ470" s="43"/>
      <c r="WFK470" s="43"/>
      <c r="WFL470" s="43"/>
      <c r="WFM470" s="43"/>
      <c r="WFN470" s="43"/>
      <c r="WFO470" s="43"/>
      <c r="WFP470" s="43"/>
      <c r="WFQ470" s="43"/>
      <c r="WFR470" s="43"/>
      <c r="WFS470" s="43"/>
      <c r="WFT470" s="43"/>
      <c r="WFU470" s="43"/>
      <c r="WFV470" s="43"/>
      <c r="WFW470" s="43"/>
      <c r="WFX470" s="43"/>
      <c r="WFY470" s="43"/>
      <c r="WFZ470" s="43"/>
      <c r="WGA470" s="43"/>
      <c r="WGB470" s="43"/>
      <c r="WGC470" s="43"/>
      <c r="WGD470" s="43"/>
      <c r="WGE470" s="43"/>
      <c r="WGF470" s="43"/>
      <c r="WGG470" s="43"/>
      <c r="WGH470" s="43"/>
      <c r="WGI470" s="43"/>
      <c r="WGJ470" s="43"/>
      <c r="WGK470" s="43"/>
      <c r="WGL470" s="43"/>
      <c r="WGM470" s="43"/>
      <c r="WGN470" s="43"/>
      <c r="WGO470" s="43"/>
      <c r="WGP470" s="43"/>
      <c r="WGQ470" s="43"/>
      <c r="WGR470" s="43"/>
      <c r="WGS470" s="43"/>
      <c r="WGT470" s="43"/>
      <c r="WGU470" s="43"/>
      <c r="WGV470" s="43"/>
      <c r="WGW470" s="43"/>
      <c r="WGX470" s="43"/>
      <c r="WGY470" s="43"/>
      <c r="WGZ470" s="43"/>
      <c r="WHA470" s="43"/>
      <c r="WHB470" s="43"/>
      <c r="WHC470" s="43"/>
      <c r="WHD470" s="43"/>
      <c r="WHE470" s="43"/>
      <c r="WHF470" s="43"/>
      <c r="WHG470" s="43"/>
      <c r="WHH470" s="43"/>
      <c r="WHI470" s="43"/>
      <c r="WHJ470" s="43"/>
      <c r="WHK470" s="43"/>
      <c r="WHL470" s="43"/>
      <c r="WHM470" s="43"/>
      <c r="WHN470" s="43"/>
      <c r="WHO470" s="43"/>
      <c r="WHP470" s="43"/>
      <c r="WHQ470" s="43"/>
      <c r="WHR470" s="43"/>
      <c r="WHS470" s="43"/>
      <c r="WHT470" s="43"/>
      <c r="WHU470" s="43"/>
      <c r="WHV470" s="43"/>
      <c r="WHW470" s="43"/>
      <c r="WHX470" s="43"/>
      <c r="WHY470" s="43"/>
      <c r="WHZ470" s="43"/>
      <c r="WIA470" s="43"/>
      <c r="WIB470" s="43"/>
      <c r="WIC470" s="43"/>
      <c r="WID470" s="43"/>
      <c r="WIE470" s="43"/>
      <c r="WIF470" s="43"/>
      <c r="WIG470" s="43"/>
      <c r="WIH470" s="43"/>
      <c r="WII470" s="43"/>
      <c r="WIJ470" s="43"/>
      <c r="WIK470" s="43"/>
      <c r="WIL470" s="43"/>
      <c r="WIM470" s="43"/>
      <c r="WIN470" s="43"/>
      <c r="WIO470" s="43"/>
      <c r="WIP470" s="43"/>
      <c r="WIQ470" s="43"/>
      <c r="WIR470" s="43"/>
      <c r="WIS470" s="43"/>
      <c r="WIT470" s="43"/>
      <c r="WIU470" s="43"/>
      <c r="WIV470" s="43"/>
      <c r="WIW470" s="43"/>
      <c r="WIX470" s="43"/>
      <c r="WIY470" s="43"/>
      <c r="WIZ470" s="43"/>
      <c r="WJA470" s="43"/>
      <c r="WJB470" s="43"/>
      <c r="WJC470" s="43"/>
      <c r="WJD470" s="43"/>
      <c r="WJE470" s="43"/>
      <c r="WJF470" s="43"/>
      <c r="WJG470" s="43"/>
      <c r="WJH470" s="43"/>
      <c r="WJI470" s="43"/>
      <c r="WJJ470" s="43"/>
      <c r="WJK470" s="43"/>
      <c r="WJL470" s="43"/>
      <c r="WJM470" s="43"/>
      <c r="WJN470" s="43"/>
      <c r="WJO470" s="43"/>
      <c r="WJP470" s="43"/>
      <c r="WJQ470" s="43"/>
      <c r="WJR470" s="43"/>
      <c r="WJS470" s="43"/>
      <c r="WJT470" s="43"/>
      <c r="WJU470" s="43"/>
      <c r="WJV470" s="43"/>
      <c r="WJW470" s="43"/>
      <c r="WJX470" s="43"/>
      <c r="WJY470" s="43"/>
      <c r="WJZ470" s="43"/>
      <c r="WKA470" s="43"/>
      <c r="WKB470" s="43"/>
      <c r="WKC470" s="43"/>
      <c r="WKD470" s="43"/>
      <c r="WKE470" s="43"/>
      <c r="WKF470" s="43"/>
      <c r="WKG470" s="43"/>
      <c r="WKH470" s="43"/>
      <c r="WKI470" s="43"/>
      <c r="WKJ470" s="43"/>
      <c r="WKK470" s="43"/>
      <c r="WKL470" s="43"/>
      <c r="WKM470" s="43"/>
      <c r="WKN470" s="43"/>
      <c r="WKO470" s="43"/>
      <c r="WKP470" s="43"/>
      <c r="WKQ470" s="43"/>
      <c r="WKR470" s="43"/>
      <c r="WKS470" s="43"/>
      <c r="WKT470" s="43"/>
      <c r="WKU470" s="43"/>
      <c r="WKV470" s="43"/>
      <c r="WKW470" s="43"/>
      <c r="WKX470" s="43"/>
      <c r="WKY470" s="43"/>
      <c r="WKZ470" s="43"/>
      <c r="WLA470" s="43"/>
      <c r="WLB470" s="43"/>
      <c r="WLC470" s="43"/>
      <c r="WLD470" s="43"/>
      <c r="WLE470" s="43"/>
      <c r="WLF470" s="43"/>
      <c r="WLG470" s="43"/>
      <c r="WLH470" s="43"/>
      <c r="WLI470" s="43"/>
      <c r="WLJ470" s="43"/>
      <c r="WLK470" s="43"/>
      <c r="WLL470" s="43"/>
      <c r="WLM470" s="43"/>
      <c r="WLN470" s="43"/>
      <c r="WLO470" s="43"/>
      <c r="WLP470" s="43"/>
      <c r="WLQ470" s="43"/>
      <c r="WLR470" s="43"/>
      <c r="WLS470" s="43"/>
      <c r="WLT470" s="43"/>
      <c r="WLU470" s="43"/>
      <c r="WLV470" s="43"/>
      <c r="WLW470" s="43"/>
      <c r="WLX470" s="43"/>
      <c r="WLY470" s="43"/>
      <c r="WLZ470" s="43"/>
      <c r="WMA470" s="43"/>
      <c r="WMB470" s="43"/>
      <c r="WMC470" s="43"/>
      <c r="WMD470" s="43"/>
      <c r="WME470" s="43"/>
      <c r="WMF470" s="43"/>
      <c r="WMG470" s="43"/>
      <c r="WMH470" s="43"/>
      <c r="WMI470" s="43"/>
      <c r="WMJ470" s="43"/>
      <c r="WMK470" s="43"/>
      <c r="WML470" s="43"/>
      <c r="WMM470" s="43"/>
      <c r="WMN470" s="43"/>
      <c r="WMO470" s="43"/>
      <c r="WMP470" s="43"/>
      <c r="WMQ470" s="43"/>
      <c r="WMR470" s="43"/>
      <c r="WMS470" s="43"/>
      <c r="WMT470" s="43"/>
      <c r="WMU470" s="43"/>
      <c r="WMV470" s="43"/>
      <c r="WMW470" s="43"/>
      <c r="WMX470" s="43"/>
      <c r="WMY470" s="43"/>
      <c r="WMZ470" s="43"/>
      <c r="WNA470" s="43"/>
      <c r="WNB470" s="43"/>
      <c r="WNC470" s="43"/>
      <c r="WND470" s="43"/>
      <c r="WNE470" s="43"/>
      <c r="WNF470" s="43"/>
      <c r="WNG470" s="43"/>
      <c r="WNH470" s="43"/>
      <c r="WNI470" s="43"/>
      <c r="WNJ470" s="43"/>
      <c r="WNK470" s="43"/>
      <c r="WNL470" s="43"/>
      <c r="WNM470" s="43"/>
      <c r="WNN470" s="43"/>
      <c r="WNO470" s="43"/>
      <c r="WNP470" s="43"/>
      <c r="WNQ470" s="43"/>
      <c r="WNR470" s="43"/>
      <c r="WNS470" s="43"/>
      <c r="WNT470" s="43"/>
      <c r="WNU470" s="43"/>
      <c r="WNV470" s="43"/>
      <c r="WNW470" s="43"/>
      <c r="WNX470" s="43"/>
      <c r="WNY470" s="43"/>
      <c r="WNZ470" s="43"/>
      <c r="WOA470" s="43"/>
      <c r="WOB470" s="43"/>
      <c r="WOC470" s="43"/>
      <c r="WOD470" s="43"/>
      <c r="WOE470" s="43"/>
      <c r="WOF470" s="43"/>
      <c r="WOG470" s="43"/>
      <c r="WOH470" s="43"/>
      <c r="WOI470" s="43"/>
      <c r="WOJ470" s="43"/>
      <c r="WOK470" s="43"/>
      <c r="WOL470" s="43"/>
      <c r="WOM470" s="43"/>
      <c r="WON470" s="43"/>
      <c r="WOO470" s="43"/>
      <c r="WOP470" s="43"/>
      <c r="WOQ470" s="43"/>
      <c r="WOR470" s="43"/>
      <c r="WOS470" s="43"/>
      <c r="WOT470" s="43"/>
      <c r="WOU470" s="43"/>
      <c r="WOV470" s="43"/>
      <c r="WOW470" s="43"/>
      <c r="WOX470" s="43"/>
      <c r="WOY470" s="43"/>
      <c r="WOZ470" s="43"/>
      <c r="WPA470" s="43"/>
      <c r="WPB470" s="43"/>
      <c r="WPC470" s="43"/>
      <c r="WPD470" s="43"/>
      <c r="WPE470" s="43"/>
      <c r="WPF470" s="43"/>
      <c r="WPG470" s="43"/>
      <c r="WPH470" s="43"/>
      <c r="WPI470" s="43"/>
      <c r="WPJ470" s="43"/>
      <c r="WPK470" s="43"/>
      <c r="WPL470" s="43"/>
      <c r="WPM470" s="43"/>
      <c r="WPN470" s="43"/>
      <c r="WPO470" s="43"/>
      <c r="WPP470" s="43"/>
      <c r="WPQ470" s="43"/>
      <c r="WPR470" s="43"/>
      <c r="WPS470" s="43"/>
      <c r="WPT470" s="43"/>
      <c r="WPU470" s="43"/>
      <c r="WPV470" s="43"/>
      <c r="WPW470" s="43"/>
      <c r="WPX470" s="43"/>
      <c r="WPY470" s="43"/>
      <c r="WPZ470" s="43"/>
      <c r="WQA470" s="43"/>
      <c r="WQB470" s="43"/>
      <c r="WQC470" s="43"/>
      <c r="WQD470" s="43"/>
      <c r="WQE470" s="43"/>
      <c r="WQF470" s="43"/>
      <c r="WQG470" s="43"/>
      <c r="WQH470" s="43"/>
      <c r="WQI470" s="43"/>
      <c r="WQJ470" s="43"/>
      <c r="WQK470" s="43"/>
      <c r="WQL470" s="43"/>
      <c r="WQM470" s="43"/>
      <c r="WQN470" s="43"/>
      <c r="WQO470" s="43"/>
      <c r="WQP470" s="43"/>
      <c r="WQQ470" s="43"/>
      <c r="WQR470" s="43"/>
      <c r="WQS470" s="43"/>
      <c r="WQT470" s="43"/>
      <c r="WQU470" s="43"/>
      <c r="WQV470" s="43"/>
      <c r="WQW470" s="43"/>
      <c r="WQX470" s="43"/>
      <c r="WQY470" s="43"/>
      <c r="WQZ470" s="43"/>
      <c r="WRA470" s="43"/>
      <c r="WRB470" s="43"/>
      <c r="WRC470" s="43"/>
      <c r="WRD470" s="43"/>
      <c r="WRE470" s="43"/>
      <c r="WRF470" s="43"/>
      <c r="WRG470" s="43"/>
      <c r="WRH470" s="43"/>
      <c r="WRI470" s="43"/>
      <c r="WRJ470" s="43"/>
      <c r="WRK470" s="43"/>
      <c r="WRL470" s="43"/>
      <c r="WRM470" s="43"/>
      <c r="WRN470" s="43"/>
      <c r="WRO470" s="43"/>
      <c r="WRP470" s="43"/>
      <c r="WRQ470" s="43"/>
      <c r="WRR470" s="43"/>
      <c r="WRS470" s="43"/>
      <c r="WRT470" s="43"/>
      <c r="WRU470" s="43"/>
      <c r="WRV470" s="43"/>
      <c r="WRW470" s="43"/>
      <c r="WRX470" s="43"/>
      <c r="WRY470" s="43"/>
      <c r="WRZ470" s="43"/>
      <c r="WSA470" s="43"/>
      <c r="WSB470" s="43"/>
      <c r="WSC470" s="43"/>
      <c r="WSD470" s="43"/>
      <c r="WSE470" s="43"/>
      <c r="WSF470" s="43"/>
      <c r="WSG470" s="43"/>
      <c r="WSH470" s="43"/>
      <c r="WSI470" s="43"/>
      <c r="WSJ470" s="43"/>
      <c r="WSK470" s="43"/>
      <c r="WSL470" s="43"/>
      <c r="WSM470" s="43"/>
      <c r="WSN470" s="43"/>
      <c r="WSO470" s="43"/>
      <c r="WSP470" s="43"/>
      <c r="WSQ470" s="43"/>
      <c r="WSR470" s="43"/>
      <c r="WSS470" s="43"/>
      <c r="WST470" s="43"/>
      <c r="WSU470" s="43"/>
      <c r="WSV470" s="43"/>
      <c r="WSW470" s="43"/>
      <c r="WSX470" s="43"/>
      <c r="WSY470" s="43"/>
      <c r="WSZ470" s="43"/>
      <c r="WTA470" s="43"/>
      <c r="WTB470" s="43"/>
      <c r="WTC470" s="43"/>
      <c r="WTD470" s="43"/>
      <c r="WTE470" s="43"/>
      <c r="WTF470" s="43"/>
      <c r="WTG470" s="43"/>
      <c r="WTH470" s="43"/>
      <c r="WTI470" s="43"/>
      <c r="WTJ470" s="43"/>
      <c r="WTK470" s="43"/>
      <c r="WTL470" s="43"/>
      <c r="WTM470" s="43"/>
      <c r="WTN470" s="43"/>
      <c r="WTO470" s="43"/>
      <c r="WTP470" s="43"/>
      <c r="WTQ470" s="43"/>
      <c r="WTR470" s="43"/>
      <c r="WTS470" s="43"/>
      <c r="WTT470" s="43"/>
      <c r="WTU470" s="43"/>
      <c r="WTV470" s="43"/>
      <c r="WTW470" s="43"/>
      <c r="WTX470" s="43"/>
      <c r="WTY470" s="43"/>
      <c r="WTZ470" s="43"/>
      <c r="WUA470" s="43"/>
      <c r="WUB470" s="43"/>
      <c r="WUC470" s="43"/>
      <c r="WUD470" s="43"/>
      <c r="WUE470" s="43"/>
      <c r="WUF470" s="43"/>
      <c r="WUG470" s="43"/>
      <c r="WUH470" s="43"/>
      <c r="WUI470" s="43"/>
      <c r="WUJ470" s="43"/>
      <c r="WUK470" s="43"/>
      <c r="WUL470" s="43"/>
      <c r="WUM470" s="43"/>
      <c r="WUN470" s="43"/>
      <c r="WUO470" s="43"/>
      <c r="WUP470" s="43"/>
      <c r="WUQ470" s="43"/>
      <c r="WUR470" s="43"/>
      <c r="WUS470" s="43"/>
      <c r="WUT470" s="43"/>
      <c r="WUU470" s="43"/>
      <c r="WUV470" s="43"/>
      <c r="WUW470" s="43"/>
      <c r="WUX470" s="43"/>
      <c r="WUY470" s="43"/>
      <c r="WUZ470" s="43"/>
      <c r="WVA470" s="43"/>
      <c r="WVB470" s="43"/>
      <c r="WVC470" s="43"/>
      <c r="WVD470" s="43"/>
      <c r="WVE470" s="43"/>
      <c r="WVF470" s="43"/>
      <c r="WVG470" s="43"/>
      <c r="WVH470" s="43"/>
      <c r="WVI470" s="43"/>
      <c r="WVJ470" s="43"/>
      <c r="WVK470" s="43"/>
      <c r="WVL470" s="43"/>
      <c r="WVM470" s="43"/>
      <c r="WVN470" s="43"/>
      <c r="WVO470" s="43"/>
      <c r="WVP470" s="43"/>
      <c r="WVQ470" s="43"/>
      <c r="WVR470" s="43"/>
      <c r="WVS470" s="43"/>
      <c r="WVT470" s="43"/>
      <c r="WVU470" s="43"/>
      <c r="WVV470" s="43"/>
      <c r="WVW470" s="43"/>
      <c r="WVX470" s="43"/>
      <c r="WVY470" s="43"/>
      <c r="WVZ470" s="43"/>
      <c r="WWA470" s="43"/>
      <c r="WWB470" s="43"/>
      <c r="WWC470" s="43"/>
      <c r="WWD470" s="43"/>
      <c r="WWE470" s="43"/>
      <c r="WWF470" s="43"/>
      <c r="WWG470" s="43"/>
      <c r="WWH470" s="43"/>
      <c r="WWI470" s="43"/>
      <c r="WWJ470" s="43"/>
      <c r="WWK470" s="43"/>
      <c r="WWL470" s="43"/>
      <c r="WWM470" s="43"/>
      <c r="WWN470" s="43"/>
      <c r="WWO470" s="43"/>
      <c r="WWP470" s="43"/>
      <c r="WWQ470" s="43"/>
      <c r="WWR470" s="43"/>
      <c r="WWS470" s="43"/>
      <c r="WWT470" s="43"/>
      <c r="WWU470" s="43"/>
      <c r="WWV470" s="43"/>
      <c r="WWW470" s="43"/>
      <c r="WWX470" s="43"/>
      <c r="WWY470" s="43"/>
      <c r="WWZ470" s="43"/>
      <c r="WXA470" s="43"/>
      <c r="WXB470" s="43"/>
      <c r="WXC470" s="43"/>
      <c r="WXD470" s="43"/>
      <c r="WXE470" s="43"/>
      <c r="WXF470" s="43"/>
      <c r="WXG470" s="43"/>
      <c r="WXH470" s="43"/>
      <c r="WXI470" s="43"/>
      <c r="WXJ470" s="43"/>
      <c r="WXK470" s="43"/>
      <c r="WXL470" s="43"/>
      <c r="WXM470" s="43"/>
      <c r="WXN470" s="43"/>
      <c r="WXO470" s="43"/>
      <c r="WXP470" s="43"/>
      <c r="WXQ470" s="43"/>
      <c r="WXR470" s="43"/>
      <c r="WXS470" s="43"/>
      <c r="WXT470" s="43"/>
      <c r="WXU470" s="43"/>
      <c r="WXV470" s="43"/>
      <c r="WXW470" s="43"/>
      <c r="WXX470" s="43"/>
      <c r="WXY470" s="43"/>
      <c r="WXZ470" s="43"/>
      <c r="WYA470" s="43"/>
      <c r="WYB470" s="43"/>
      <c r="WYC470" s="43"/>
      <c r="WYD470" s="43"/>
      <c r="WYE470" s="43"/>
      <c r="WYF470" s="43"/>
      <c r="WYG470" s="43"/>
      <c r="WYH470" s="43"/>
      <c r="WYI470" s="43"/>
      <c r="WYJ470" s="43"/>
      <c r="WYK470" s="43"/>
      <c r="WYL470" s="43"/>
      <c r="WYM470" s="43"/>
      <c r="WYN470" s="43"/>
      <c r="WYO470" s="43"/>
      <c r="WYP470" s="43"/>
      <c r="WYQ470" s="43"/>
      <c r="WYR470" s="43"/>
      <c r="WYS470" s="43"/>
      <c r="WYT470" s="43"/>
      <c r="WYU470" s="43"/>
      <c r="WYV470" s="43"/>
      <c r="WYW470" s="43"/>
      <c r="WYX470" s="43"/>
      <c r="WYY470" s="246"/>
      <c r="WYZ470" s="246"/>
      <c r="WZA470" s="246"/>
      <c r="WZB470" s="246"/>
      <c r="WZC470" s="246"/>
      <c r="WZD470" s="246"/>
      <c r="WZE470" s="246"/>
      <c r="WZF470" s="246"/>
      <c r="WZG470" s="246"/>
      <c r="WZH470" s="246"/>
      <c r="WZI470" s="246"/>
      <c r="WZJ470" s="246"/>
      <c r="WZK470" s="246"/>
      <c r="WZL470" s="246"/>
      <c r="WZM470" s="246"/>
      <c r="WZN470" s="246"/>
      <c r="WZO470" s="246"/>
      <c r="WZP470" s="246"/>
      <c r="WZQ470" s="246"/>
      <c r="WZR470" s="246"/>
      <c r="WZS470" s="246"/>
      <c r="WZT470" s="246"/>
      <c r="WZU470" s="246"/>
      <c r="WZV470" s="246"/>
      <c r="WZW470" s="246"/>
      <c r="WZX470" s="246"/>
      <c r="WZY470" s="246"/>
      <c r="WZZ470" s="246"/>
      <c r="XAA470" s="246"/>
      <c r="XAB470" s="246"/>
      <c r="XAC470" s="246"/>
      <c r="XAD470" s="246"/>
      <c r="XAE470" s="246"/>
      <c r="XAF470" s="246"/>
      <c r="XAG470" s="246"/>
      <c r="XAH470" s="246"/>
      <c r="XAI470" s="246"/>
      <c r="XAJ470" s="246"/>
      <c r="XAK470" s="246"/>
      <c r="XAL470" s="246"/>
      <c r="XAM470" s="246"/>
      <c r="XAN470" s="246"/>
      <c r="XAO470" s="246"/>
      <c r="XAP470" s="246"/>
      <c r="XAQ470" s="246"/>
      <c r="XAR470" s="246"/>
      <c r="XAS470" s="246"/>
      <c r="XAT470" s="246"/>
      <c r="XAU470" s="246"/>
      <c r="XAV470" s="246"/>
      <c r="XAW470" s="246"/>
      <c r="XAX470" s="246"/>
      <c r="XAY470" s="246"/>
      <c r="XAZ470" s="246"/>
      <c r="XBA470" s="246"/>
      <c r="XBB470" s="246"/>
      <c r="XBC470" s="246"/>
      <c r="XBD470" s="246"/>
      <c r="XBE470" s="246"/>
      <c r="XBF470" s="246"/>
      <c r="XBG470" s="246"/>
      <c r="XBH470" s="246"/>
      <c r="XBI470" s="246"/>
      <c r="XBJ470" s="246"/>
      <c r="XBK470" s="246"/>
      <c r="XBL470" s="246"/>
      <c r="XBM470" s="246"/>
      <c r="XBN470" s="246"/>
      <c r="XBO470" s="246"/>
      <c r="XBP470" s="246"/>
      <c r="XBQ470" s="246"/>
      <c r="XBR470" s="246"/>
      <c r="XBS470" s="246"/>
      <c r="XBT470" s="246"/>
      <c r="XBU470" s="246"/>
      <c r="XBV470" s="246"/>
      <c r="XBW470" s="246"/>
      <c r="XBX470" s="246"/>
      <c r="XBY470" s="246"/>
      <c r="XBZ470" s="246"/>
      <c r="XCA470" s="246"/>
      <c r="XCB470" s="246"/>
      <c r="XCC470" s="246"/>
      <c r="XCD470" s="246"/>
      <c r="XCE470" s="246"/>
      <c r="XCF470" s="246"/>
      <c r="XCG470" s="246"/>
      <c r="XCH470" s="246"/>
      <c r="XCI470" s="246"/>
      <c r="XCJ470" s="246"/>
      <c r="XCK470" s="246"/>
      <c r="XCL470" s="246"/>
      <c r="XCM470" s="246"/>
      <c r="XCN470" s="246"/>
      <c r="XCO470" s="246"/>
      <c r="XCP470" s="246"/>
      <c r="XCQ470" s="246"/>
      <c r="XCR470" s="246"/>
      <c r="XCS470" s="246"/>
      <c r="XCT470" s="246"/>
      <c r="XCU470" s="246"/>
      <c r="XCV470" s="246"/>
      <c r="XCW470" s="246"/>
      <c r="XCX470" s="246"/>
      <c r="XCY470" s="246"/>
      <c r="XCZ470" s="246"/>
      <c r="XDA470" s="246"/>
      <c r="XDB470" s="246"/>
      <c r="XDC470" s="246"/>
      <c r="XDD470" s="246"/>
      <c r="XDE470" s="246"/>
      <c r="XDF470" s="246"/>
      <c r="XDG470" s="246"/>
      <c r="XDH470" s="246"/>
      <c r="XDI470" s="246"/>
      <c r="XDJ470" s="246"/>
      <c r="XDK470" s="246"/>
      <c r="XDL470" s="246"/>
      <c r="XDM470" s="246"/>
      <c r="XDN470" s="246"/>
      <c r="XDO470" s="246"/>
      <c r="XDP470" s="246"/>
      <c r="XDQ470" s="246"/>
      <c r="XDR470" s="246"/>
      <c r="XDS470" s="246"/>
      <c r="XDT470" s="246"/>
      <c r="XDU470" s="246"/>
      <c r="XDV470" s="246"/>
      <c r="XDW470" s="246"/>
      <c r="XDX470" s="246"/>
      <c r="XDY470" s="246"/>
      <c r="XDZ470" s="246"/>
      <c r="XEA470" s="246"/>
      <c r="XEB470" s="246"/>
      <c r="XEC470" s="246"/>
      <c r="XED470" s="246"/>
      <c r="XEE470" s="246"/>
      <c r="XEF470" s="246"/>
      <c r="XEG470" s="246"/>
      <c r="XEH470" s="246"/>
      <c r="XEI470" s="246"/>
      <c r="XEJ470" s="246"/>
      <c r="XEK470" s="246"/>
      <c r="XEL470" s="246"/>
      <c r="XEM470" s="246"/>
      <c r="XEN470" s="246"/>
      <c r="XEO470" s="246"/>
      <c r="XEP470" s="246"/>
      <c r="XEQ470" s="246"/>
      <c r="XER470" s="246"/>
      <c r="XES470" s="246"/>
      <c r="XET470" s="246"/>
      <c r="XEU470" s="246"/>
      <c r="XEV470" s="246"/>
      <c r="XEW470" s="246"/>
      <c r="XEX470" s="246"/>
      <c r="XEY470" s="246"/>
      <c r="XEZ470" s="246"/>
      <c r="XFA470" s="246"/>
      <c r="XFB470" s="246"/>
      <c r="XFC470" s="246"/>
      <c r="XFD470" s="246"/>
    </row>
    <row r="471" spans="1:16384" ht="26.25" customHeight="1" x14ac:dyDescent="0.25">
      <c r="A471" s="7" t="s">
        <v>480</v>
      </c>
      <c r="B471" s="109" t="s">
        <v>1088</v>
      </c>
      <c r="C471" s="163"/>
      <c r="D471" s="163"/>
      <c r="E471" s="163"/>
      <c r="F471" s="163"/>
      <c r="G471" s="163"/>
      <c r="H471" s="163"/>
      <c r="I471" s="163"/>
      <c r="J471" s="163"/>
      <c r="K471" s="163"/>
      <c r="L471" s="163"/>
      <c r="M471" s="163"/>
      <c r="N471" s="163"/>
      <c r="O471" s="163"/>
      <c r="P471" s="163"/>
      <c r="Q471" s="163"/>
      <c r="R471" s="163"/>
      <c r="S471" s="163"/>
      <c r="T471" s="163"/>
      <c r="U471" s="163"/>
      <c r="V471" s="19"/>
      <c r="W471" s="19"/>
      <c r="X471" s="19"/>
      <c r="Y471" s="19"/>
      <c r="Z471" s="162"/>
      <c r="AA471" s="162"/>
      <c r="AB471" s="162"/>
      <c r="AC471" s="162"/>
      <c r="AD471" s="158"/>
      <c r="AE471" s="158"/>
      <c r="AF471" s="158"/>
      <c r="AG471" s="158"/>
    </row>
    <row r="472" spans="1:16384" ht="25.5" customHeight="1" x14ac:dyDescent="0.25">
      <c r="A472" s="7"/>
      <c r="B472" s="163" t="s">
        <v>171</v>
      </c>
      <c r="C472" s="163"/>
      <c r="D472" s="163"/>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158"/>
      <c r="AA472" s="158"/>
      <c r="AB472" s="158"/>
      <c r="AC472" s="158"/>
      <c r="AD472" s="158"/>
      <c r="AE472" s="158"/>
      <c r="AF472" s="158"/>
      <c r="AG472" s="158"/>
    </row>
    <row r="473" spans="1:16384" ht="25.5" customHeight="1" x14ac:dyDescent="0.2">
      <c r="A473" s="7"/>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row>
    <row r="474" spans="1:16384" ht="33.75" customHeight="1" x14ac:dyDescent="0.25">
      <c r="A474" s="7" t="s">
        <v>481</v>
      </c>
      <c r="B474" s="109" t="s">
        <v>1089</v>
      </c>
      <c r="C474" s="49"/>
      <c r="D474" s="49"/>
      <c r="E474" s="49"/>
      <c r="F474" s="49"/>
      <c r="G474" s="49"/>
      <c r="H474" s="49"/>
      <c r="I474" s="49"/>
      <c r="J474" s="49"/>
      <c r="K474" s="49"/>
      <c r="L474" s="49"/>
      <c r="M474" s="49"/>
      <c r="N474" s="49"/>
      <c r="O474" s="49"/>
      <c r="P474" s="49"/>
      <c r="Q474" s="49"/>
      <c r="R474" s="49"/>
      <c r="S474" s="49"/>
      <c r="T474" s="49"/>
      <c r="U474" s="49"/>
      <c r="V474" s="367"/>
      <c r="W474" s="367"/>
      <c r="X474" s="367"/>
      <c r="Y474" s="367"/>
      <c r="Z474" s="158"/>
      <c r="AA474" s="158"/>
      <c r="AB474" s="158"/>
      <c r="AC474" s="158"/>
      <c r="AD474" s="158"/>
      <c r="AE474" s="158"/>
      <c r="AF474" s="158"/>
      <c r="AG474" s="158"/>
    </row>
    <row r="475" spans="1:16384" ht="25.5" customHeight="1" x14ac:dyDescent="0.2">
      <c r="A475" s="7"/>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row>
    <row r="476" spans="1:16384" ht="25.5" customHeight="1" x14ac:dyDescent="0.25">
      <c r="A476" s="7" t="s">
        <v>482</v>
      </c>
      <c r="B476" s="165" t="s">
        <v>435</v>
      </c>
      <c r="C476" s="164"/>
      <c r="D476" s="164"/>
      <c r="E476" s="164"/>
      <c r="F476" s="164"/>
      <c r="G476" s="164"/>
      <c r="H476" s="164"/>
      <c r="I476" s="164"/>
      <c r="J476" s="164"/>
      <c r="K476" s="164"/>
      <c r="L476" s="164"/>
      <c r="M476" s="164"/>
      <c r="N476" s="164"/>
      <c r="O476" s="164"/>
      <c r="P476" s="164"/>
      <c r="Q476" s="164"/>
      <c r="R476" s="164"/>
      <c r="S476" s="164"/>
      <c r="T476" s="158"/>
      <c r="U476" s="158"/>
      <c r="V476" s="158"/>
      <c r="W476" s="158"/>
      <c r="X476" s="158"/>
      <c r="Y476" s="158"/>
      <c r="Z476" s="158"/>
      <c r="AA476" s="158"/>
      <c r="AB476" s="158"/>
      <c r="AC476" s="158"/>
      <c r="AD476" s="158"/>
      <c r="AE476" s="158"/>
      <c r="AF476" s="158"/>
      <c r="AG476" s="158"/>
    </row>
    <row r="477" spans="1:16384" ht="25.5" customHeight="1" x14ac:dyDescent="0.25">
      <c r="A477" s="7"/>
      <c r="B477" s="109" t="s">
        <v>436</v>
      </c>
      <c r="C477" s="163"/>
      <c r="D477" s="163"/>
      <c r="E477" s="163"/>
      <c r="F477" s="163"/>
      <c r="G477" s="163"/>
      <c r="H477" s="163"/>
      <c r="I477" s="163"/>
      <c r="J477" s="163"/>
      <c r="K477" s="163"/>
      <c r="L477" s="163"/>
      <c r="M477" s="163"/>
      <c r="N477" s="163"/>
      <c r="O477" s="163"/>
      <c r="P477" s="163"/>
      <c r="Q477" s="163"/>
      <c r="R477" s="163"/>
      <c r="S477" s="163"/>
      <c r="T477" s="19"/>
      <c r="U477" s="158"/>
      <c r="V477" s="364"/>
      <c r="W477" s="364"/>
      <c r="X477" s="364"/>
      <c r="Y477" s="364"/>
      <c r="Z477" s="364"/>
      <c r="AA477" s="364"/>
      <c r="AB477" s="364"/>
      <c r="AC477" s="364"/>
      <c r="AD477" s="364"/>
      <c r="AE477" s="364"/>
      <c r="AF477" s="364"/>
      <c r="AG477" s="158"/>
    </row>
    <row r="478" spans="1:16384" ht="25.5" customHeight="1" x14ac:dyDescent="0.25">
      <c r="A478" s="7"/>
      <c r="B478" s="163" t="s">
        <v>437</v>
      </c>
      <c r="C478" s="163"/>
      <c r="D478" s="163"/>
      <c r="E478" s="163"/>
      <c r="F478" s="163"/>
      <c r="G478" s="163"/>
      <c r="H478" s="163"/>
      <c r="I478" s="163"/>
      <c r="J478" s="163"/>
      <c r="K478" s="163"/>
      <c r="L478" s="163"/>
      <c r="M478" s="163"/>
      <c r="N478" s="163"/>
      <c r="O478" s="163"/>
      <c r="P478" s="163"/>
      <c r="Q478" s="163"/>
      <c r="R478" s="163"/>
      <c r="S478" s="163"/>
      <c r="T478" s="19"/>
      <c r="U478" s="158"/>
      <c r="V478" s="364"/>
      <c r="W478" s="364"/>
      <c r="X478" s="364"/>
      <c r="Y478" s="364"/>
      <c r="Z478" s="364"/>
      <c r="AA478" s="364"/>
      <c r="AB478" s="364"/>
      <c r="AC478" s="364"/>
      <c r="AD478" s="364"/>
      <c r="AE478" s="364"/>
      <c r="AF478" s="364"/>
      <c r="AG478" s="158"/>
    </row>
    <row r="479" spans="1:16384" ht="25.5" customHeight="1" x14ac:dyDescent="0.2">
      <c r="A479" s="7"/>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row>
  </sheetData>
  <sheetProtection sheet="1" objects="1" scenarios="1"/>
  <mergeCells count="2222">
    <mergeCell ref="AX49:CA49"/>
    <mergeCell ref="AX50:CA50"/>
    <mergeCell ref="AX51:CA51"/>
    <mergeCell ref="AX52:CA52"/>
    <mergeCell ref="AX53:CA53"/>
    <mergeCell ref="AX54:CA54"/>
    <mergeCell ref="AX55:CA55"/>
    <mergeCell ref="AX56:CA56"/>
    <mergeCell ref="AX57:CA57"/>
    <mergeCell ref="AX58:CA58"/>
    <mergeCell ref="AX59:CA59"/>
    <mergeCell ref="AX32:CA32"/>
    <mergeCell ref="AX33:CA33"/>
    <mergeCell ref="AX34:CA34"/>
    <mergeCell ref="AX35:CA35"/>
    <mergeCell ref="AX36:CA36"/>
    <mergeCell ref="AX37:CA37"/>
    <mergeCell ref="AX38:CA38"/>
    <mergeCell ref="AX39:CA39"/>
    <mergeCell ref="AX40:CA40"/>
    <mergeCell ref="AX41:CA41"/>
    <mergeCell ref="AX42:CA42"/>
    <mergeCell ref="AX43:CA43"/>
    <mergeCell ref="AX44:CA44"/>
    <mergeCell ref="AX45:CA45"/>
    <mergeCell ref="AX46:CA46"/>
    <mergeCell ref="AX47:CA47"/>
    <mergeCell ref="AX48:CA48"/>
    <mergeCell ref="AG6:AH9"/>
    <mergeCell ref="AX10:CA10"/>
    <mergeCell ref="AX11:CA11"/>
    <mergeCell ref="AX12:CA12"/>
    <mergeCell ref="AX13:CA13"/>
    <mergeCell ref="AX14:CA14"/>
    <mergeCell ref="AX15:CA15"/>
    <mergeCell ref="AX16:CA16"/>
    <mergeCell ref="AX17:CA17"/>
    <mergeCell ref="AX18:CA18"/>
    <mergeCell ref="AX19:CA19"/>
    <mergeCell ref="AX20:CA20"/>
    <mergeCell ref="AX21:CA21"/>
    <mergeCell ref="AX22:CA22"/>
    <mergeCell ref="AX23:CA23"/>
    <mergeCell ref="AX24:CA24"/>
    <mergeCell ref="AX25:CA25"/>
    <mergeCell ref="AX9:BS9"/>
    <mergeCell ref="AO6:AV9"/>
    <mergeCell ref="AO10:AV10"/>
    <mergeCell ref="AO11:AV11"/>
    <mergeCell ref="AO12:AV12"/>
    <mergeCell ref="AO13:AV13"/>
    <mergeCell ref="AO14:AV14"/>
    <mergeCell ref="AO15:AV15"/>
    <mergeCell ref="AO16:AV16"/>
    <mergeCell ref="AO17:AV17"/>
    <mergeCell ref="AO18:AV18"/>
    <mergeCell ref="AO19:AV19"/>
    <mergeCell ref="AO20:AV20"/>
    <mergeCell ref="AO21:AV21"/>
    <mergeCell ref="AO22:AV22"/>
    <mergeCell ref="AJ45:AM45"/>
    <mergeCell ref="AJ46:AM46"/>
    <mergeCell ref="AJ47:AM47"/>
    <mergeCell ref="AJ48:AM48"/>
    <mergeCell ref="AJ49:AM49"/>
    <mergeCell ref="AJ50:AM50"/>
    <mergeCell ref="AJ51:AM51"/>
    <mergeCell ref="AJ52:AM52"/>
    <mergeCell ref="AJ53:AM53"/>
    <mergeCell ref="AJ54:AM54"/>
    <mergeCell ref="AJ55:AM55"/>
    <mergeCell ref="AJ56:AM56"/>
    <mergeCell ref="AJ57:AM57"/>
    <mergeCell ref="AJ58:AM58"/>
    <mergeCell ref="AJ59:AM59"/>
    <mergeCell ref="AJ9:AM9"/>
    <mergeCell ref="AJ28:AM28"/>
    <mergeCell ref="AJ29:AM29"/>
    <mergeCell ref="AJ30:AM30"/>
    <mergeCell ref="AJ31:AM31"/>
    <mergeCell ref="AJ32:AM32"/>
    <mergeCell ref="AJ33:AM33"/>
    <mergeCell ref="AJ34:AM34"/>
    <mergeCell ref="AJ35:AM35"/>
    <mergeCell ref="AJ36:AM36"/>
    <mergeCell ref="AJ37:AM37"/>
    <mergeCell ref="AJ38:AM38"/>
    <mergeCell ref="AJ39:AM39"/>
    <mergeCell ref="AJ40:AM40"/>
    <mergeCell ref="AJ41:AM41"/>
    <mergeCell ref="AJ42:AM42"/>
    <mergeCell ref="AJ43:AM43"/>
    <mergeCell ref="AJ10:AM10"/>
    <mergeCell ref="AJ11:AM11"/>
    <mergeCell ref="AJ12:AM12"/>
    <mergeCell ref="AJ13:AM13"/>
    <mergeCell ref="AJ14:AM14"/>
    <mergeCell ref="AJ15:AM15"/>
    <mergeCell ref="AJ16:AM16"/>
    <mergeCell ref="AJ17:AM17"/>
    <mergeCell ref="AJ18:AM18"/>
    <mergeCell ref="AJ19:AM19"/>
    <mergeCell ref="AJ20:AM20"/>
    <mergeCell ref="AJ21:AM21"/>
    <mergeCell ref="AJ22:AM22"/>
    <mergeCell ref="AJ23:AM23"/>
    <mergeCell ref="AJ24:AM24"/>
    <mergeCell ref="AJ25:AM25"/>
    <mergeCell ref="AJ26:AM26"/>
    <mergeCell ref="AG42:AH42"/>
    <mergeCell ref="AG43:AH43"/>
    <mergeCell ref="AG44:AH44"/>
    <mergeCell ref="AG28:AH28"/>
    <mergeCell ref="AG46:AH46"/>
    <mergeCell ref="AG47:AH47"/>
    <mergeCell ref="AG48:AH48"/>
    <mergeCell ref="AG49:AH49"/>
    <mergeCell ref="AG50:AH50"/>
    <mergeCell ref="AG51:AH51"/>
    <mergeCell ref="AG52:AH52"/>
    <mergeCell ref="AG53:AH53"/>
    <mergeCell ref="AG54:AH54"/>
    <mergeCell ref="AG55:AH55"/>
    <mergeCell ref="AG56:AH56"/>
    <mergeCell ref="AG57:AH57"/>
    <mergeCell ref="AG58:AH58"/>
    <mergeCell ref="AJ44:AM44"/>
    <mergeCell ref="AG45:AH45"/>
    <mergeCell ref="AO47:AV47"/>
    <mergeCell ref="AO48:AV48"/>
    <mergeCell ref="AO49:AV49"/>
    <mergeCell ref="AO50:AV50"/>
    <mergeCell ref="AO51:AV51"/>
    <mergeCell ref="AO52:AV52"/>
    <mergeCell ref="AO53:AV53"/>
    <mergeCell ref="AO54:AV54"/>
    <mergeCell ref="AO55:AV55"/>
    <mergeCell ref="AO56:AV56"/>
    <mergeCell ref="AO57:AV57"/>
    <mergeCell ref="AO58:AV58"/>
    <mergeCell ref="AO59:AV5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 ref="AO23:AV23"/>
    <mergeCell ref="AO24:AV24"/>
    <mergeCell ref="AO25:AV25"/>
    <mergeCell ref="AO26:AV26"/>
    <mergeCell ref="AO27:AV27"/>
    <mergeCell ref="AO28:AV28"/>
    <mergeCell ref="AO32:AV32"/>
    <mergeCell ref="AO33:AV33"/>
    <mergeCell ref="AO34:AV34"/>
    <mergeCell ref="AO35:AV35"/>
    <mergeCell ref="AO36:AV36"/>
    <mergeCell ref="AO37:AV37"/>
    <mergeCell ref="AO38:AV38"/>
    <mergeCell ref="AO39:AV39"/>
    <mergeCell ref="AO40:AV40"/>
    <mergeCell ref="AO41:AV41"/>
    <mergeCell ref="AG29:AH29"/>
    <mergeCell ref="AG30:AH30"/>
    <mergeCell ref="AG31:AH31"/>
    <mergeCell ref="AG32:AH32"/>
    <mergeCell ref="AG33:AH33"/>
    <mergeCell ref="AG34:AH34"/>
    <mergeCell ref="AG35:AH35"/>
    <mergeCell ref="AG36:AH36"/>
    <mergeCell ref="AG37:AH37"/>
    <mergeCell ref="AG38:AH38"/>
    <mergeCell ref="AG39:AH39"/>
    <mergeCell ref="AG40:AH40"/>
    <mergeCell ref="AG41:AH41"/>
    <mergeCell ref="AJ27:AM27"/>
    <mergeCell ref="AO42:AV42"/>
    <mergeCell ref="AO43:AV43"/>
    <mergeCell ref="AO44:AV44"/>
    <mergeCell ref="AO45:AV45"/>
    <mergeCell ref="AO46:AV46"/>
    <mergeCell ref="AO29:AV29"/>
    <mergeCell ref="AO30:AV30"/>
    <mergeCell ref="AO31:AV31"/>
    <mergeCell ref="AX26:CA26"/>
    <mergeCell ref="AX27:CA27"/>
    <mergeCell ref="AX28:CA28"/>
    <mergeCell ref="AX29:CA29"/>
    <mergeCell ref="AX30:CA30"/>
    <mergeCell ref="AX31:CA31"/>
    <mergeCell ref="Z182:AQ182"/>
    <mergeCell ref="B180:BG180"/>
    <mergeCell ref="B238:R238"/>
    <mergeCell ref="AH236:AS236"/>
    <mergeCell ref="AI112:AJ112"/>
    <mergeCell ref="AL112:AM112"/>
    <mergeCell ref="AF113:AG113"/>
    <mergeCell ref="AI113:AJ113"/>
    <mergeCell ref="AL113:AM113"/>
    <mergeCell ref="AL99:AM99"/>
    <mergeCell ref="AI100:AJ100"/>
    <mergeCell ref="AL100:AM100"/>
    <mergeCell ref="AF101:AG101"/>
    <mergeCell ref="AI101:AJ101"/>
    <mergeCell ref="AL101:AM101"/>
    <mergeCell ref="AF102:AG102"/>
    <mergeCell ref="AI102:AJ102"/>
    <mergeCell ref="AL102:AM102"/>
    <mergeCell ref="F458:Z458"/>
    <mergeCell ref="AA458:AF458"/>
    <mergeCell ref="CY66:DB66"/>
    <mergeCell ref="DC66:DF66"/>
    <mergeCell ref="CG67:CX67"/>
    <mergeCell ref="CY117:DB117"/>
    <mergeCell ref="DC117:DF117"/>
    <mergeCell ref="CY118:DB118"/>
    <mergeCell ref="DC118:DF118"/>
    <mergeCell ref="DC68:DF68"/>
    <mergeCell ref="CY68:DB68"/>
    <mergeCell ref="CG68:CX68"/>
    <mergeCell ref="DC67:DF67"/>
    <mergeCell ref="CY67:DB67"/>
    <mergeCell ref="CG114:CX114"/>
    <mergeCell ref="CY114:DB114"/>
    <mergeCell ref="DC114:DF114"/>
    <mergeCell ref="CG115:CX115"/>
    <mergeCell ref="CY115:DB115"/>
    <mergeCell ref="DC115:DF115"/>
    <mergeCell ref="CG116:CX116"/>
    <mergeCell ref="CY116:DB116"/>
    <mergeCell ref="DC116:DF116"/>
    <mergeCell ref="CG111:CX111"/>
    <mergeCell ref="CY111:DB111"/>
    <mergeCell ref="DC111:DF111"/>
    <mergeCell ref="CG112:CX112"/>
    <mergeCell ref="CY112:DB112"/>
    <mergeCell ref="DC112:DF112"/>
    <mergeCell ref="CG113:CX113"/>
    <mergeCell ref="CY113:DB113"/>
    <mergeCell ref="DC113:DF113"/>
    <mergeCell ref="CG108:CX108"/>
    <mergeCell ref="CY108:DB108"/>
    <mergeCell ref="DC108:DF108"/>
    <mergeCell ref="CG109:CX109"/>
    <mergeCell ref="CY109:DB109"/>
    <mergeCell ref="DC109:DF109"/>
    <mergeCell ref="CG110:CX110"/>
    <mergeCell ref="CY110:DB110"/>
    <mergeCell ref="DC110:DF110"/>
    <mergeCell ref="CG105:CX105"/>
    <mergeCell ref="CY105:DB105"/>
    <mergeCell ref="DC105:DF105"/>
    <mergeCell ref="CG106:CX106"/>
    <mergeCell ref="CY106:DB106"/>
    <mergeCell ref="DC106:DF106"/>
    <mergeCell ref="CG107:CX107"/>
    <mergeCell ref="CY107:DB107"/>
    <mergeCell ref="DC107:DF107"/>
    <mergeCell ref="CG102:CX102"/>
    <mergeCell ref="CY102:DB102"/>
    <mergeCell ref="DC102:DF102"/>
    <mergeCell ref="CG103:CX103"/>
    <mergeCell ref="CY103:DB103"/>
    <mergeCell ref="DC103:DF103"/>
    <mergeCell ref="CG104:CX104"/>
    <mergeCell ref="CY104:DB104"/>
    <mergeCell ref="DC104:DF104"/>
    <mergeCell ref="CG99:CX99"/>
    <mergeCell ref="CY99:DB99"/>
    <mergeCell ref="DC99:DF99"/>
    <mergeCell ref="CG100:CX100"/>
    <mergeCell ref="CY100:DB100"/>
    <mergeCell ref="DC100:DF100"/>
    <mergeCell ref="CG101:CX101"/>
    <mergeCell ref="CY101:DB101"/>
    <mergeCell ref="DC101:DF101"/>
    <mergeCell ref="CG96:CX96"/>
    <mergeCell ref="CY96:DB96"/>
    <mergeCell ref="DC96:DF96"/>
    <mergeCell ref="CG97:CX97"/>
    <mergeCell ref="CY97:DB97"/>
    <mergeCell ref="DC97:DF97"/>
    <mergeCell ref="CG98:CX98"/>
    <mergeCell ref="CY98:DB98"/>
    <mergeCell ref="DC98:DF98"/>
    <mergeCell ref="CG93:CX93"/>
    <mergeCell ref="CY93:DB93"/>
    <mergeCell ref="DC93:DF93"/>
    <mergeCell ref="CG94:CX94"/>
    <mergeCell ref="CY94:DB94"/>
    <mergeCell ref="DC94:DF94"/>
    <mergeCell ref="CG95:CX95"/>
    <mergeCell ref="CY95:DB95"/>
    <mergeCell ref="DC95:DF95"/>
    <mergeCell ref="CY90:DB90"/>
    <mergeCell ref="DC90:DF90"/>
    <mergeCell ref="CG91:CX91"/>
    <mergeCell ref="CY91:DB91"/>
    <mergeCell ref="DC91:DF91"/>
    <mergeCell ref="CG92:CX92"/>
    <mergeCell ref="CY92:DB92"/>
    <mergeCell ref="DC92:DF92"/>
    <mergeCell ref="CG87:CX87"/>
    <mergeCell ref="CY87:DB87"/>
    <mergeCell ref="DC87:DF87"/>
    <mergeCell ref="CG88:CX88"/>
    <mergeCell ref="CY88:DB88"/>
    <mergeCell ref="DC88:DF88"/>
    <mergeCell ref="CG89:CX89"/>
    <mergeCell ref="CY89:DB89"/>
    <mergeCell ref="DC89:DF89"/>
    <mergeCell ref="CY84:DB84"/>
    <mergeCell ref="DC84:DF84"/>
    <mergeCell ref="CG85:CX85"/>
    <mergeCell ref="CY85:DB85"/>
    <mergeCell ref="DC85:DF85"/>
    <mergeCell ref="CG86:CX86"/>
    <mergeCell ref="CY86:DB86"/>
    <mergeCell ref="DC86:DF86"/>
    <mergeCell ref="CG81:CX81"/>
    <mergeCell ref="CY81:DB81"/>
    <mergeCell ref="DC81:DF81"/>
    <mergeCell ref="CG82:CX82"/>
    <mergeCell ref="CY82:DB82"/>
    <mergeCell ref="DC82:DF82"/>
    <mergeCell ref="CG83:CX83"/>
    <mergeCell ref="CY83:DB83"/>
    <mergeCell ref="DC83:DF83"/>
    <mergeCell ref="CY78:DB78"/>
    <mergeCell ref="DC78:DF78"/>
    <mergeCell ref="CG79:CX79"/>
    <mergeCell ref="CY79:DB79"/>
    <mergeCell ref="DC79:DF79"/>
    <mergeCell ref="CG80:CX80"/>
    <mergeCell ref="CY80:DB80"/>
    <mergeCell ref="DC80:DF80"/>
    <mergeCell ref="CG75:CX75"/>
    <mergeCell ref="CY75:DB75"/>
    <mergeCell ref="DC75:DF75"/>
    <mergeCell ref="CG76:CX76"/>
    <mergeCell ref="CY76:DB76"/>
    <mergeCell ref="DC76:DF76"/>
    <mergeCell ref="CG77:CX77"/>
    <mergeCell ref="CY77:DB77"/>
    <mergeCell ref="DC77:DF77"/>
    <mergeCell ref="CY72:DB72"/>
    <mergeCell ref="DC72:DF72"/>
    <mergeCell ref="CG73:CX73"/>
    <mergeCell ref="CY73:DB73"/>
    <mergeCell ref="DC73:DF73"/>
    <mergeCell ref="CG74:CX74"/>
    <mergeCell ref="CY74:DB74"/>
    <mergeCell ref="DC74:DF74"/>
    <mergeCell ref="CG69:CX69"/>
    <mergeCell ref="CY69:DB69"/>
    <mergeCell ref="DC69:DF69"/>
    <mergeCell ref="CG70:CX70"/>
    <mergeCell ref="CY70:DB70"/>
    <mergeCell ref="DC70:DF70"/>
    <mergeCell ref="CG71:CX71"/>
    <mergeCell ref="CY71:DB71"/>
    <mergeCell ref="DC71:DF71"/>
    <mergeCell ref="DK57:DM57"/>
    <mergeCell ref="CG58:CX58"/>
    <mergeCell ref="DK58:DM58"/>
    <mergeCell ref="CG59:CX59"/>
    <mergeCell ref="DK59:DM59"/>
    <mergeCell ref="CW7:CX7"/>
    <mergeCell ref="CG51:CX51"/>
    <mergeCell ref="DK51:DM51"/>
    <mergeCell ref="CG52:CX52"/>
    <mergeCell ref="DK52:DM52"/>
    <mergeCell ref="CG53:CX53"/>
    <mergeCell ref="DK53:DM53"/>
    <mergeCell ref="CG54:CX54"/>
    <mergeCell ref="DK54:DM54"/>
    <mergeCell ref="CG55:CX55"/>
    <mergeCell ref="DK55:DM55"/>
    <mergeCell ref="CG56:CX56"/>
    <mergeCell ref="DK56:DM56"/>
    <mergeCell ref="CG45:CX45"/>
    <mergeCell ref="DK45:DM45"/>
    <mergeCell ref="CG46:CX46"/>
    <mergeCell ref="DK46:DM46"/>
    <mergeCell ref="CG47:CX47"/>
    <mergeCell ref="DK47:DM47"/>
    <mergeCell ref="CG48:CX48"/>
    <mergeCell ref="DK48:DM48"/>
    <mergeCell ref="CG49:CX49"/>
    <mergeCell ref="DK49:DM49"/>
    <mergeCell ref="CG50:CX50"/>
    <mergeCell ref="DK50:DM50"/>
    <mergeCell ref="CG39:CX39"/>
    <mergeCell ref="DK39:DM39"/>
    <mergeCell ref="CG40:CX40"/>
    <mergeCell ref="DK40:DM40"/>
    <mergeCell ref="CG41:CX41"/>
    <mergeCell ref="DK41:DM41"/>
    <mergeCell ref="CG42:CX42"/>
    <mergeCell ref="DK42:DM42"/>
    <mergeCell ref="CG43:CX43"/>
    <mergeCell ref="DK43:DM43"/>
    <mergeCell ref="CG44:CX44"/>
    <mergeCell ref="DK44:DM44"/>
    <mergeCell ref="CG33:CX33"/>
    <mergeCell ref="DK33:DM33"/>
    <mergeCell ref="CG34:CX34"/>
    <mergeCell ref="DK34:DM34"/>
    <mergeCell ref="CG35:CX35"/>
    <mergeCell ref="DK35:DM35"/>
    <mergeCell ref="CG36:CX36"/>
    <mergeCell ref="DK36:DM36"/>
    <mergeCell ref="CG37:CX37"/>
    <mergeCell ref="DK37:DM37"/>
    <mergeCell ref="CG38:CX38"/>
    <mergeCell ref="DK38:DM38"/>
    <mergeCell ref="DK27:DM27"/>
    <mergeCell ref="CG28:CX28"/>
    <mergeCell ref="DK28:DM28"/>
    <mergeCell ref="CG29:CX29"/>
    <mergeCell ref="DK29:DM29"/>
    <mergeCell ref="CG30:CX30"/>
    <mergeCell ref="DK30:DM30"/>
    <mergeCell ref="CG31:CX31"/>
    <mergeCell ref="DK31:DM31"/>
    <mergeCell ref="CG32:CX32"/>
    <mergeCell ref="DK32:DM32"/>
    <mergeCell ref="DK21:DM21"/>
    <mergeCell ref="CG22:CX22"/>
    <mergeCell ref="DK22:DM22"/>
    <mergeCell ref="CG23:CX23"/>
    <mergeCell ref="DK23:DM23"/>
    <mergeCell ref="CG24:CX24"/>
    <mergeCell ref="DK24:DM24"/>
    <mergeCell ref="CG25:CX25"/>
    <mergeCell ref="DK25:DM25"/>
    <mergeCell ref="CG26:CX26"/>
    <mergeCell ref="DK26:DM26"/>
    <mergeCell ref="CG21:CX21"/>
    <mergeCell ref="CG27:CX27"/>
    <mergeCell ref="CG15:CX15"/>
    <mergeCell ref="DK15:DM15"/>
    <mergeCell ref="CG16:CX16"/>
    <mergeCell ref="DK16:DM16"/>
    <mergeCell ref="CG17:CX17"/>
    <mergeCell ref="DK17:DM17"/>
    <mergeCell ref="CG18:CX18"/>
    <mergeCell ref="DK18:DM18"/>
    <mergeCell ref="CG19:CX19"/>
    <mergeCell ref="DK19:DM19"/>
    <mergeCell ref="CG20:CX20"/>
    <mergeCell ref="DK20:DM20"/>
    <mergeCell ref="DK6:DM9"/>
    <mergeCell ref="CG9:CX9"/>
    <mergeCell ref="CG10:CX10"/>
    <mergeCell ref="DK10:DM10"/>
    <mergeCell ref="CG11:CX11"/>
    <mergeCell ref="DK11:DM11"/>
    <mergeCell ref="CG12:CX12"/>
    <mergeCell ref="DK12:DM12"/>
    <mergeCell ref="CG13:CX13"/>
    <mergeCell ref="DK13:DM13"/>
    <mergeCell ref="CG14:CX14"/>
    <mergeCell ref="DK14:DM14"/>
    <mergeCell ref="AF115:AG115"/>
    <mergeCell ref="AI115:AJ115"/>
    <mergeCell ref="AL115:AM115"/>
    <mergeCell ref="AF116:AG116"/>
    <mergeCell ref="AI116:AJ116"/>
    <mergeCell ref="AL116:AM116"/>
    <mergeCell ref="AI106:AJ106"/>
    <mergeCell ref="AL106:AM106"/>
    <mergeCell ref="AF107:AG107"/>
    <mergeCell ref="AI107:AJ107"/>
    <mergeCell ref="AL107:AM107"/>
    <mergeCell ref="AF108:AG108"/>
    <mergeCell ref="AI108:AJ108"/>
    <mergeCell ref="AL108:AM108"/>
    <mergeCell ref="AF109:AG109"/>
    <mergeCell ref="AI109:AJ109"/>
    <mergeCell ref="AL109:AM109"/>
    <mergeCell ref="AF110:AG110"/>
    <mergeCell ref="AI110:AJ110"/>
    <mergeCell ref="AL110:AM110"/>
    <mergeCell ref="AF111:AG111"/>
    <mergeCell ref="AI111:AJ111"/>
    <mergeCell ref="AL111:AM111"/>
    <mergeCell ref="AF106:AG106"/>
    <mergeCell ref="AF112:AG112"/>
    <mergeCell ref="AL114:AM114"/>
    <mergeCell ref="CG57:CX57"/>
    <mergeCell ref="CG72:CX72"/>
    <mergeCell ref="CG78:CX78"/>
    <mergeCell ref="CG84:CX84"/>
    <mergeCell ref="CG90:CX90"/>
    <mergeCell ref="AC48:AE48"/>
    <mergeCell ref="AC49:AE49"/>
    <mergeCell ref="AC50:AE50"/>
    <mergeCell ref="AC51:AE51"/>
    <mergeCell ref="AC52:AE52"/>
    <mergeCell ref="AI105:AJ105"/>
    <mergeCell ref="AL105:AM105"/>
    <mergeCell ref="AC53:AE53"/>
    <mergeCell ref="AC54:AE54"/>
    <mergeCell ref="AC55:AE55"/>
    <mergeCell ref="AC56:AE56"/>
    <mergeCell ref="AC57:AE57"/>
    <mergeCell ref="AC58:AE58"/>
    <mergeCell ref="AC59:AE59"/>
    <mergeCell ref="AF92:AG92"/>
    <mergeCell ref="AI92:AJ92"/>
    <mergeCell ref="AL92:AM92"/>
    <mergeCell ref="AF80:AG80"/>
    <mergeCell ref="AF81:AG81"/>
    <mergeCell ref="AF82:AG82"/>
    <mergeCell ref="AI103:AJ103"/>
    <mergeCell ref="AL103:AM103"/>
    <mergeCell ref="AF104:AG104"/>
    <mergeCell ref="AI104:AJ104"/>
    <mergeCell ref="AF67:AG67"/>
    <mergeCell ref="AF68:AG68"/>
    <mergeCell ref="AL98:AM98"/>
    <mergeCell ref="AC39:AE39"/>
    <mergeCell ref="AC40:AE40"/>
    <mergeCell ref="AC41:AE41"/>
    <mergeCell ref="AC42:AE42"/>
    <mergeCell ref="AC43:AE43"/>
    <mergeCell ref="AC44:AE44"/>
    <mergeCell ref="AC45:AE45"/>
    <mergeCell ref="AC46:AE46"/>
    <mergeCell ref="AC47:AE47"/>
    <mergeCell ref="T466:AF466"/>
    <mergeCell ref="V477:AF477"/>
    <mergeCell ref="V478:AF478"/>
    <mergeCell ref="E472:Y472"/>
    <mergeCell ref="V474:Y474"/>
    <mergeCell ref="AH369:AS369"/>
    <mergeCell ref="T364:AF364"/>
    <mergeCell ref="T365:AF365"/>
    <mergeCell ref="T366:AF366"/>
    <mergeCell ref="T367:AF367"/>
    <mergeCell ref="T368:AF368"/>
    <mergeCell ref="T369:AF369"/>
    <mergeCell ref="AH345:AS345"/>
    <mergeCell ref="AH346:AS346"/>
    <mergeCell ref="AH347:AS347"/>
    <mergeCell ref="AH348:AS348"/>
    <mergeCell ref="AH349:AS349"/>
    <mergeCell ref="AH350:AS350"/>
    <mergeCell ref="AH351:AS351"/>
    <mergeCell ref="AH352:AS352"/>
    <mergeCell ref="AH353:AS353"/>
    <mergeCell ref="AH354:AS354"/>
    <mergeCell ref="AH355:AS355"/>
    <mergeCell ref="AH356:AS356"/>
    <mergeCell ref="AH357:AS357"/>
    <mergeCell ref="AH358:AS358"/>
    <mergeCell ref="AH359:AS359"/>
    <mergeCell ref="AH360:AS360"/>
    <mergeCell ref="AH361:AS361"/>
    <mergeCell ref="AH362:AS362"/>
    <mergeCell ref="T348:AF348"/>
    <mergeCell ref="T360:AF360"/>
    <mergeCell ref="T464:V464"/>
    <mergeCell ref="AH367:AS367"/>
    <mergeCell ref="AH368:AS368"/>
    <mergeCell ref="T359:AF359"/>
    <mergeCell ref="AH375:AS375"/>
    <mergeCell ref="B380:S380"/>
    <mergeCell ref="T380:AF380"/>
    <mergeCell ref="AH380:AS380"/>
    <mergeCell ref="B381:S381"/>
    <mergeCell ref="T381:AF381"/>
    <mergeCell ref="AH381:AS381"/>
    <mergeCell ref="B378:S378"/>
    <mergeCell ref="T378:AF378"/>
    <mergeCell ref="AH378:AS378"/>
    <mergeCell ref="B379:S379"/>
    <mergeCell ref="T379:AF379"/>
    <mergeCell ref="AH370:AS370"/>
    <mergeCell ref="B393:S393"/>
    <mergeCell ref="T393:AF393"/>
    <mergeCell ref="AH393:AS393"/>
    <mergeCell ref="B390:S390"/>
    <mergeCell ref="T390:AF390"/>
    <mergeCell ref="AH390:AS390"/>
    <mergeCell ref="B391:S391"/>
    <mergeCell ref="T391:AF391"/>
    <mergeCell ref="AH391:AS391"/>
    <mergeCell ref="AH388:AS388"/>
    <mergeCell ref="B389:S389"/>
    <mergeCell ref="T389:AF389"/>
    <mergeCell ref="AH389:AS389"/>
    <mergeCell ref="B386:S386"/>
    <mergeCell ref="T386:AF386"/>
    <mergeCell ref="Y269:AF269"/>
    <mergeCell ref="Y270:AF270"/>
    <mergeCell ref="Y271:AF271"/>
    <mergeCell ref="T361:AF361"/>
    <mergeCell ref="T362:AF362"/>
    <mergeCell ref="T363:AF363"/>
    <mergeCell ref="B356:S356"/>
    <mergeCell ref="B357:S357"/>
    <mergeCell ref="B358:S358"/>
    <mergeCell ref="B359:S359"/>
    <mergeCell ref="B360:S360"/>
    <mergeCell ref="B361:S361"/>
    <mergeCell ref="B362:S362"/>
    <mergeCell ref="B363:S363"/>
    <mergeCell ref="AH363:AS363"/>
    <mergeCell ref="AH364:AS364"/>
    <mergeCell ref="AH365:AS365"/>
    <mergeCell ref="AL269:AS269"/>
    <mergeCell ref="AL270:AS270"/>
    <mergeCell ref="AL271:AS271"/>
    <mergeCell ref="B284:S284"/>
    <mergeCell ref="B285:S285"/>
    <mergeCell ref="B282:S282"/>
    <mergeCell ref="Y282:AF282"/>
    <mergeCell ref="Y283:AF283"/>
    <mergeCell ref="Y284:AF284"/>
    <mergeCell ref="Y285:AF285"/>
    <mergeCell ref="Y286:AF286"/>
    <mergeCell ref="B261:S261"/>
    <mergeCell ref="B262:S262"/>
    <mergeCell ref="B263:S263"/>
    <mergeCell ref="B264:S264"/>
    <mergeCell ref="B268:S268"/>
    <mergeCell ref="B269:S269"/>
    <mergeCell ref="B266:S266"/>
    <mergeCell ref="B267:S267"/>
    <mergeCell ref="B281:S281"/>
    <mergeCell ref="B278:S278"/>
    <mergeCell ref="B279:S279"/>
    <mergeCell ref="Y274:AF274"/>
    <mergeCell ref="Y275:AF275"/>
    <mergeCell ref="Y276:AF276"/>
    <mergeCell ref="Y277:AF277"/>
    <mergeCell ref="Y278:AF278"/>
    <mergeCell ref="Y279:AF279"/>
    <mergeCell ref="Y280:AF280"/>
    <mergeCell ref="Y281:AF281"/>
    <mergeCell ref="B271:S271"/>
    <mergeCell ref="Y272:AF272"/>
    <mergeCell ref="Y273:AF273"/>
    <mergeCell ref="B239:S239"/>
    <mergeCell ref="B265:S265"/>
    <mergeCell ref="B233:S233"/>
    <mergeCell ref="B245:S245"/>
    <mergeCell ref="B246:S246"/>
    <mergeCell ref="B247:S247"/>
    <mergeCell ref="B248:S248"/>
    <mergeCell ref="B249:S249"/>
    <mergeCell ref="B250:S250"/>
    <mergeCell ref="B251:S251"/>
    <mergeCell ref="B252:S252"/>
    <mergeCell ref="B253:S253"/>
    <mergeCell ref="B254:S254"/>
    <mergeCell ref="B255:S255"/>
    <mergeCell ref="B256:S256"/>
    <mergeCell ref="B258:S258"/>
    <mergeCell ref="B259:S259"/>
    <mergeCell ref="B260:S260"/>
    <mergeCell ref="AZ153:BC153"/>
    <mergeCell ref="BD153:BG153"/>
    <mergeCell ref="B243:S243"/>
    <mergeCell ref="B244:S244"/>
    <mergeCell ref="B221:S221"/>
    <mergeCell ref="B222:S222"/>
    <mergeCell ref="B231:S231"/>
    <mergeCell ref="B232:S232"/>
    <mergeCell ref="B229:S229"/>
    <mergeCell ref="B230:S230"/>
    <mergeCell ref="B227:S227"/>
    <mergeCell ref="B228:S228"/>
    <mergeCell ref="B225:S225"/>
    <mergeCell ref="B226:S226"/>
    <mergeCell ref="B223:S223"/>
    <mergeCell ref="AB154:AE154"/>
    <mergeCell ref="AF154:AI154"/>
    <mergeCell ref="AJ153:AM153"/>
    <mergeCell ref="AN153:AQ153"/>
    <mergeCell ref="AR153:AU153"/>
    <mergeCell ref="AV154:AY154"/>
    <mergeCell ref="AZ154:BC154"/>
    <mergeCell ref="BD154:BG154"/>
    <mergeCell ref="B155:S155"/>
    <mergeCell ref="T155:W155"/>
    <mergeCell ref="X155:AA155"/>
    <mergeCell ref="AB155:AE155"/>
    <mergeCell ref="AF155:AI155"/>
    <mergeCell ref="T153:W153"/>
    <mergeCell ref="AV155:AY155"/>
    <mergeCell ref="AZ155:BC155"/>
    <mergeCell ref="B224:S224"/>
    <mergeCell ref="B153:S153"/>
    <mergeCell ref="B272:S272"/>
    <mergeCell ref="B273:S273"/>
    <mergeCell ref="B270:S270"/>
    <mergeCell ref="AV151:AY151"/>
    <mergeCell ref="AZ151:BC151"/>
    <mergeCell ref="BD151:BG151"/>
    <mergeCell ref="BH151:BK151"/>
    <mergeCell ref="B152:S152"/>
    <mergeCell ref="T152:W152"/>
    <mergeCell ref="B204:S204"/>
    <mergeCell ref="B205:S205"/>
    <mergeCell ref="B206:S206"/>
    <mergeCell ref="B207:S207"/>
    <mergeCell ref="B208:S208"/>
    <mergeCell ref="B209:S209"/>
    <mergeCell ref="AZ200:BG200"/>
    <mergeCell ref="AZ218:BG218"/>
    <mergeCell ref="AZ219:BG219"/>
    <mergeCell ref="X152:AA152"/>
    <mergeCell ref="AB152:AE152"/>
    <mergeCell ref="AF152:AI152"/>
    <mergeCell ref="BH152:BK152"/>
    <mergeCell ref="AB153:AE153"/>
    <mergeCell ref="AF153:AI153"/>
    <mergeCell ref="AV152:AY152"/>
    <mergeCell ref="AV156:AY156"/>
    <mergeCell ref="AZ156:BC156"/>
    <mergeCell ref="BD156:BG156"/>
    <mergeCell ref="AJ154:AM154"/>
    <mergeCell ref="AJ155:AM155"/>
    <mergeCell ref="AV153:AY153"/>
    <mergeCell ref="T150:W150"/>
    <mergeCell ref="X150:AA150"/>
    <mergeCell ref="AB150:AE150"/>
    <mergeCell ref="AF150:AI150"/>
    <mergeCell ref="AJ150:AM150"/>
    <mergeCell ref="AN150:AQ150"/>
    <mergeCell ref="AR150:AU150"/>
    <mergeCell ref="AV150:AY150"/>
    <mergeCell ref="AZ150:BC150"/>
    <mergeCell ref="BD150:BG150"/>
    <mergeCell ref="BH150:BK150"/>
    <mergeCell ref="T149:W149"/>
    <mergeCell ref="X149:AA149"/>
    <mergeCell ref="AB149:AE149"/>
    <mergeCell ref="AF149:AI149"/>
    <mergeCell ref="AJ149:AM149"/>
    <mergeCell ref="AN149:AQ149"/>
    <mergeCell ref="AR149:AU149"/>
    <mergeCell ref="AV149:AY149"/>
    <mergeCell ref="AZ149:BC149"/>
    <mergeCell ref="BD149:BG149"/>
    <mergeCell ref="BH149:BK149"/>
    <mergeCell ref="T148:W148"/>
    <mergeCell ref="X148:AA148"/>
    <mergeCell ref="AB148:AE148"/>
    <mergeCell ref="AF148:AI148"/>
    <mergeCell ref="AJ148:AM148"/>
    <mergeCell ref="AN148:AQ148"/>
    <mergeCell ref="AR148:AU148"/>
    <mergeCell ref="AV148:AY148"/>
    <mergeCell ref="AZ148:BC148"/>
    <mergeCell ref="BD148:BG148"/>
    <mergeCell ref="BH148:BK148"/>
    <mergeCell ref="T147:W147"/>
    <mergeCell ref="X147:AA147"/>
    <mergeCell ref="AB147:AE147"/>
    <mergeCell ref="AF147:AI147"/>
    <mergeCell ref="AJ147:AM147"/>
    <mergeCell ref="AN147:AQ147"/>
    <mergeCell ref="AR147:AU147"/>
    <mergeCell ref="AV147:AY147"/>
    <mergeCell ref="AZ147:BC147"/>
    <mergeCell ref="BD147:BG147"/>
    <mergeCell ref="BH147:BK147"/>
    <mergeCell ref="T146:W146"/>
    <mergeCell ref="X146:AA146"/>
    <mergeCell ref="AB146:AE146"/>
    <mergeCell ref="AF146:AI146"/>
    <mergeCell ref="AJ146:AM146"/>
    <mergeCell ref="AN146:AQ146"/>
    <mergeCell ref="AR146:AU146"/>
    <mergeCell ref="AV146:AY146"/>
    <mergeCell ref="AZ146:BC146"/>
    <mergeCell ref="BD146:BG146"/>
    <mergeCell ref="BH146:BK146"/>
    <mergeCell ref="T145:W145"/>
    <mergeCell ref="X145:AA145"/>
    <mergeCell ref="AB145:AE145"/>
    <mergeCell ref="AF145:AI145"/>
    <mergeCell ref="AJ145:AM145"/>
    <mergeCell ref="AN145:AQ145"/>
    <mergeCell ref="AR145:AU145"/>
    <mergeCell ref="AV145:AY145"/>
    <mergeCell ref="AZ145:BC145"/>
    <mergeCell ref="BD145:BG145"/>
    <mergeCell ref="BH145:BK145"/>
    <mergeCell ref="AJ144:AM144"/>
    <mergeCell ref="AN144:AQ144"/>
    <mergeCell ref="AR144:AU144"/>
    <mergeCell ref="AV144:AY144"/>
    <mergeCell ref="AZ144:BC144"/>
    <mergeCell ref="BD144:BG144"/>
    <mergeCell ref="BH144:BK144"/>
    <mergeCell ref="T143:W143"/>
    <mergeCell ref="X143:AA143"/>
    <mergeCell ref="AB143:AE143"/>
    <mergeCell ref="AF143:AI143"/>
    <mergeCell ref="AJ143:AM143"/>
    <mergeCell ref="AN143:AQ143"/>
    <mergeCell ref="AV143:AY143"/>
    <mergeCell ref="AZ143:BC143"/>
    <mergeCell ref="T144:W144"/>
    <mergeCell ref="BD143:BG143"/>
    <mergeCell ref="BH143:BK143"/>
    <mergeCell ref="AB144:AE144"/>
    <mergeCell ref="AF144:AI144"/>
    <mergeCell ref="T139:W139"/>
    <mergeCell ref="X139:AA139"/>
    <mergeCell ref="AB139:AE139"/>
    <mergeCell ref="AF139:AI139"/>
    <mergeCell ref="AJ139:AM139"/>
    <mergeCell ref="AN139:AQ139"/>
    <mergeCell ref="AR139:AU139"/>
    <mergeCell ref="AV139:AY139"/>
    <mergeCell ref="AZ139:BC139"/>
    <mergeCell ref="T140:W140"/>
    <mergeCell ref="X140:AA140"/>
    <mergeCell ref="BD139:BG139"/>
    <mergeCell ref="BH139:BK139"/>
    <mergeCell ref="AV142:AY142"/>
    <mergeCell ref="AZ142:BC142"/>
    <mergeCell ref="BD142:BG142"/>
    <mergeCell ref="BH142:BK142"/>
    <mergeCell ref="T141:W141"/>
    <mergeCell ref="X141:AA141"/>
    <mergeCell ref="AB141:AE141"/>
    <mergeCell ref="AF141:AI141"/>
    <mergeCell ref="AJ141:AM141"/>
    <mergeCell ref="AN141:AQ141"/>
    <mergeCell ref="AR141:AU141"/>
    <mergeCell ref="AV141:AY141"/>
    <mergeCell ref="AZ141:BC141"/>
    <mergeCell ref="T142:W142"/>
    <mergeCell ref="X142:AA142"/>
    <mergeCell ref="BD141:BG141"/>
    <mergeCell ref="BD140:BG140"/>
    <mergeCell ref="BH140:BK140"/>
    <mergeCell ref="BD136:BG136"/>
    <mergeCell ref="BH136:BK136"/>
    <mergeCell ref="AB135:AE135"/>
    <mergeCell ref="AF135:AI135"/>
    <mergeCell ref="AJ135:AM135"/>
    <mergeCell ref="AN135:AQ135"/>
    <mergeCell ref="AR135:AU135"/>
    <mergeCell ref="AV135:AY135"/>
    <mergeCell ref="AZ135:BC135"/>
    <mergeCell ref="BD135:BG135"/>
    <mergeCell ref="BH135:BK135"/>
    <mergeCell ref="AB138:AE138"/>
    <mergeCell ref="AF138:AI138"/>
    <mergeCell ref="AJ138:AM138"/>
    <mergeCell ref="AN138:AQ138"/>
    <mergeCell ref="AR138:AU138"/>
    <mergeCell ref="AV138:AY138"/>
    <mergeCell ref="AZ138:BC138"/>
    <mergeCell ref="BD138:BG138"/>
    <mergeCell ref="BH138:BK138"/>
    <mergeCell ref="AB137:AE137"/>
    <mergeCell ref="AF137:AI137"/>
    <mergeCell ref="AJ137:AM137"/>
    <mergeCell ref="AN137:AQ137"/>
    <mergeCell ref="AR137:AU137"/>
    <mergeCell ref="AV137:AY137"/>
    <mergeCell ref="AZ137:BC137"/>
    <mergeCell ref="BD137:BG137"/>
    <mergeCell ref="X110:AA110"/>
    <mergeCell ref="X109:AA109"/>
    <mergeCell ref="B143:S143"/>
    <mergeCell ref="B144:S144"/>
    <mergeCell ref="B145:S145"/>
    <mergeCell ref="B146:S146"/>
    <mergeCell ref="AV129:AY129"/>
    <mergeCell ref="AZ129:BC129"/>
    <mergeCell ref="AV126:AY126"/>
    <mergeCell ref="AZ126:BC126"/>
    <mergeCell ref="T127:W127"/>
    <mergeCell ref="X127:AA127"/>
    <mergeCell ref="AB127:AE127"/>
    <mergeCell ref="AF127:AI127"/>
    <mergeCell ref="AJ127:AM127"/>
    <mergeCell ref="AN127:AQ127"/>
    <mergeCell ref="AR127:AU127"/>
    <mergeCell ref="AV127:AY127"/>
    <mergeCell ref="AZ127:BC127"/>
    <mergeCell ref="AV131:AY131"/>
    <mergeCell ref="AR133:AU133"/>
    <mergeCell ref="AV133:AY133"/>
    <mergeCell ref="AZ133:BC133"/>
    <mergeCell ref="T128:W128"/>
    <mergeCell ref="X128:AA128"/>
    <mergeCell ref="T130:W130"/>
    <mergeCell ref="X130:AA130"/>
    <mergeCell ref="T132:W132"/>
    <mergeCell ref="AV136:AY136"/>
    <mergeCell ref="AZ136:BC136"/>
    <mergeCell ref="AV140:AY140"/>
    <mergeCell ref="AZ140:BC140"/>
    <mergeCell ref="AF65:AJ65"/>
    <mergeCell ref="AC65:AD65"/>
    <mergeCell ref="AF114:AG114"/>
    <mergeCell ref="AI114:AJ114"/>
    <mergeCell ref="AF103:AG103"/>
    <mergeCell ref="AG59:AH59"/>
    <mergeCell ref="T95:W95"/>
    <mergeCell ref="B108:S108"/>
    <mergeCell ref="B109:S109"/>
    <mergeCell ref="B110:S110"/>
    <mergeCell ref="B112:S112"/>
    <mergeCell ref="B113:S113"/>
    <mergeCell ref="T104:W104"/>
    <mergeCell ref="T105:W105"/>
    <mergeCell ref="X104:AA104"/>
    <mergeCell ref="X105:AA105"/>
    <mergeCell ref="T108:W108"/>
    <mergeCell ref="T109:W109"/>
    <mergeCell ref="B98:S98"/>
    <mergeCell ref="B99:S99"/>
    <mergeCell ref="B100:S100"/>
    <mergeCell ref="B101:S101"/>
    <mergeCell ref="B102:S102"/>
    <mergeCell ref="B103:S103"/>
    <mergeCell ref="B106:S106"/>
    <mergeCell ref="B107:S107"/>
    <mergeCell ref="T98:W98"/>
    <mergeCell ref="T99:W99"/>
    <mergeCell ref="T100:W100"/>
    <mergeCell ref="T101:W101"/>
    <mergeCell ref="T102:W102"/>
    <mergeCell ref="T103:W103"/>
    <mergeCell ref="B54:S54"/>
    <mergeCell ref="B114:S114"/>
    <mergeCell ref="B89:S89"/>
    <mergeCell ref="B90:S90"/>
    <mergeCell ref="B91:S91"/>
    <mergeCell ref="B92:S92"/>
    <mergeCell ref="B93:S93"/>
    <mergeCell ref="B94:S94"/>
    <mergeCell ref="B95:S95"/>
    <mergeCell ref="B96:S96"/>
    <mergeCell ref="B78:S78"/>
    <mergeCell ref="B79:S79"/>
    <mergeCell ref="B104:S104"/>
    <mergeCell ref="B105:S105"/>
    <mergeCell ref="B70:S70"/>
    <mergeCell ref="B71:S71"/>
    <mergeCell ref="B72:S72"/>
    <mergeCell ref="B73:S73"/>
    <mergeCell ref="B74:S74"/>
    <mergeCell ref="B111:S111"/>
    <mergeCell ref="B55:S55"/>
    <mergeCell ref="B56:S56"/>
    <mergeCell ref="B57:S57"/>
    <mergeCell ref="B58:S58"/>
    <mergeCell ref="B76:S76"/>
    <mergeCell ref="B77:S77"/>
    <mergeCell ref="B10:S10"/>
    <mergeCell ref="B9:S9"/>
    <mergeCell ref="B11:S11"/>
    <mergeCell ref="B12:S12"/>
    <mergeCell ref="B17:S17"/>
    <mergeCell ref="B18:S18"/>
    <mergeCell ref="B19:S19"/>
    <mergeCell ref="B20:S20"/>
    <mergeCell ref="B13:S13"/>
    <mergeCell ref="B35:S35"/>
    <mergeCell ref="B36:S36"/>
    <mergeCell ref="B37:S37"/>
    <mergeCell ref="B38:S38"/>
    <mergeCell ref="X93:AA93"/>
    <mergeCell ref="B83:S83"/>
    <mergeCell ref="B84:S84"/>
    <mergeCell ref="B85:S85"/>
    <mergeCell ref="B86:S86"/>
    <mergeCell ref="B87:S87"/>
    <mergeCell ref="T90:W90"/>
    <mergeCell ref="T91:W91"/>
    <mergeCell ref="T92:W92"/>
    <mergeCell ref="B14:S14"/>
    <mergeCell ref="B15:S15"/>
    <mergeCell ref="B16:S16"/>
    <mergeCell ref="T77:W77"/>
    <mergeCell ref="X76:AA76"/>
    <mergeCell ref="X77:AA77"/>
    <mergeCell ref="T74:W74"/>
    <mergeCell ref="T75:W75"/>
    <mergeCell ref="X74:AA74"/>
    <mergeCell ref="X75:AA75"/>
    <mergeCell ref="B33:S33"/>
    <mergeCell ref="B34:S34"/>
    <mergeCell ref="B48:S48"/>
    <mergeCell ref="B49:S49"/>
    <mergeCell ref="B21:S21"/>
    <mergeCell ref="B22:S22"/>
    <mergeCell ref="B23:S23"/>
    <mergeCell ref="B24:S24"/>
    <mergeCell ref="B25:S25"/>
    <mergeCell ref="B26:S26"/>
    <mergeCell ref="B53:S53"/>
    <mergeCell ref="B27:S27"/>
    <mergeCell ref="B28:S28"/>
    <mergeCell ref="B29:S29"/>
    <mergeCell ref="B30:S30"/>
    <mergeCell ref="B31:S31"/>
    <mergeCell ref="B32:S32"/>
    <mergeCell ref="B50:S50"/>
    <mergeCell ref="B51:S51"/>
    <mergeCell ref="B52:S52"/>
    <mergeCell ref="B39:S39"/>
    <mergeCell ref="B40:S40"/>
    <mergeCell ref="B41:S41"/>
    <mergeCell ref="B42:S42"/>
    <mergeCell ref="B43:S43"/>
    <mergeCell ref="B44:S44"/>
    <mergeCell ref="B45:S45"/>
    <mergeCell ref="B46:S46"/>
    <mergeCell ref="B47:S47"/>
    <mergeCell ref="X66:AA66"/>
    <mergeCell ref="T97:W97"/>
    <mergeCell ref="X68:AA68"/>
    <mergeCell ref="X69:AA69"/>
    <mergeCell ref="B67:S67"/>
    <mergeCell ref="B68:S68"/>
    <mergeCell ref="B69:S69"/>
    <mergeCell ref="B59:S59"/>
    <mergeCell ref="B88:S88"/>
    <mergeCell ref="X80:AA80"/>
    <mergeCell ref="X81:AA81"/>
    <mergeCell ref="X82:AA82"/>
    <mergeCell ref="X90:AA90"/>
    <mergeCell ref="X91:AA91"/>
    <mergeCell ref="T70:W70"/>
    <mergeCell ref="T71:W71"/>
    <mergeCell ref="X70:AA70"/>
    <mergeCell ref="B75:S75"/>
    <mergeCell ref="B97:S97"/>
    <mergeCell ref="B80:S80"/>
    <mergeCell ref="B81:S81"/>
    <mergeCell ref="B82:S82"/>
    <mergeCell ref="T93:W93"/>
    <mergeCell ref="T94:W94"/>
    <mergeCell ref="T85:W85"/>
    <mergeCell ref="T86:W86"/>
    <mergeCell ref="T87:W87"/>
    <mergeCell ref="T88:W88"/>
    <mergeCell ref="T89:W89"/>
    <mergeCell ref="T73:W73"/>
    <mergeCell ref="T76:W76"/>
    <mergeCell ref="T78:W78"/>
    <mergeCell ref="T110:W110"/>
    <mergeCell ref="T111:W111"/>
    <mergeCell ref="AB125:AE125"/>
    <mergeCell ref="AF125:AI125"/>
    <mergeCell ref="AJ125:AM125"/>
    <mergeCell ref="AN125:AQ125"/>
    <mergeCell ref="T125:W125"/>
    <mergeCell ref="X124:AA124"/>
    <mergeCell ref="X125:AA125"/>
    <mergeCell ref="AB124:AE124"/>
    <mergeCell ref="AF124:AI124"/>
    <mergeCell ref="AJ124:AM124"/>
    <mergeCell ref="B154:S154"/>
    <mergeCell ref="T154:W154"/>
    <mergeCell ref="X154:AA154"/>
    <mergeCell ref="B147:S147"/>
    <mergeCell ref="B130:S130"/>
    <mergeCell ref="B131:S131"/>
    <mergeCell ref="B132:S132"/>
    <mergeCell ref="B133:S133"/>
    <mergeCell ref="B134:S134"/>
    <mergeCell ref="B135:S135"/>
    <mergeCell ref="B136:S136"/>
    <mergeCell ref="B151:S151"/>
    <mergeCell ref="T151:W151"/>
    <mergeCell ref="X151:AA151"/>
    <mergeCell ref="B148:S148"/>
    <mergeCell ref="B149:S149"/>
    <mergeCell ref="T136:W136"/>
    <mergeCell ref="X136:AA136"/>
    <mergeCell ref="B150:S150"/>
    <mergeCell ref="B137:S137"/>
    <mergeCell ref="B125:S125"/>
    <mergeCell ref="X144:AA144"/>
    <mergeCell ref="B127:S127"/>
    <mergeCell ref="B128:S128"/>
    <mergeCell ref="B129:S129"/>
    <mergeCell ref="T126:W126"/>
    <mergeCell ref="X126:AA126"/>
    <mergeCell ref="T133:W133"/>
    <mergeCell ref="X133:AA133"/>
    <mergeCell ref="T134:W134"/>
    <mergeCell ref="X134:AA134"/>
    <mergeCell ref="T115:W115"/>
    <mergeCell ref="X115:AA115"/>
    <mergeCell ref="T112:W112"/>
    <mergeCell ref="T113:W113"/>
    <mergeCell ref="X112:AA112"/>
    <mergeCell ref="X113:AA113"/>
    <mergeCell ref="T135:W135"/>
    <mergeCell ref="X135:AA135"/>
    <mergeCell ref="T131:W131"/>
    <mergeCell ref="B116:S116"/>
    <mergeCell ref="T114:W114"/>
    <mergeCell ref="X138:AA138"/>
    <mergeCell ref="T137:W137"/>
    <mergeCell ref="X137:AA137"/>
    <mergeCell ref="B115:S115"/>
    <mergeCell ref="B138:S138"/>
    <mergeCell ref="B139:S139"/>
    <mergeCell ref="B140:S140"/>
    <mergeCell ref="B141:S141"/>
    <mergeCell ref="B142:S142"/>
    <mergeCell ref="B126:S126"/>
    <mergeCell ref="AB126:AE126"/>
    <mergeCell ref="AF126:AI126"/>
    <mergeCell ref="AJ126:AM126"/>
    <mergeCell ref="AN126:AQ126"/>
    <mergeCell ref="AR126:AU126"/>
    <mergeCell ref="AB128:AE128"/>
    <mergeCell ref="AF128:AI128"/>
    <mergeCell ref="AJ128:AM128"/>
    <mergeCell ref="AN128:AQ128"/>
    <mergeCell ref="AR128:AU128"/>
    <mergeCell ref="AB130:AE130"/>
    <mergeCell ref="AF130:AI130"/>
    <mergeCell ref="AN136:AQ136"/>
    <mergeCell ref="AB132:AE132"/>
    <mergeCell ref="AF132:AI132"/>
    <mergeCell ref="AR129:AU129"/>
    <mergeCell ref="AR131:AU131"/>
    <mergeCell ref="AR136:AU136"/>
    <mergeCell ref="AJ132:AM132"/>
    <mergeCell ref="AN132:AQ132"/>
    <mergeCell ref="AB134:AE134"/>
    <mergeCell ref="AF134:AI134"/>
    <mergeCell ref="AN129:AQ129"/>
    <mergeCell ref="AN131:AQ131"/>
    <mergeCell ref="AB136:AE136"/>
    <mergeCell ref="AF136:AI136"/>
    <mergeCell ref="AJ136:AM136"/>
    <mergeCell ref="B158:S158"/>
    <mergeCell ref="T158:W158"/>
    <mergeCell ref="X158:AA158"/>
    <mergeCell ref="AB158:AE158"/>
    <mergeCell ref="AF158:AI158"/>
    <mergeCell ref="BH158:BK158"/>
    <mergeCell ref="AV158:AY158"/>
    <mergeCell ref="AZ158:BC158"/>
    <mergeCell ref="BD158:BG158"/>
    <mergeCell ref="B157:S157"/>
    <mergeCell ref="T157:W157"/>
    <mergeCell ref="X157:AA157"/>
    <mergeCell ref="AB157:AE157"/>
    <mergeCell ref="AF157:AI157"/>
    <mergeCell ref="AJ157:AM157"/>
    <mergeCell ref="AN157:AQ157"/>
    <mergeCell ref="AR157:AU157"/>
    <mergeCell ref="B156:S156"/>
    <mergeCell ref="T156:W156"/>
    <mergeCell ref="X156:AA156"/>
    <mergeCell ref="AB156:AE156"/>
    <mergeCell ref="AF156:AI156"/>
    <mergeCell ref="BH156:BK156"/>
    <mergeCell ref="AV157:AY157"/>
    <mergeCell ref="AZ157:BC157"/>
    <mergeCell ref="AN155:AQ155"/>
    <mergeCell ref="T138:W138"/>
    <mergeCell ref="AV159:AY159"/>
    <mergeCell ref="AZ159:BC159"/>
    <mergeCell ref="BD159:BG159"/>
    <mergeCell ref="BH159:BK159"/>
    <mergeCell ref="B160:S160"/>
    <mergeCell ref="T160:W160"/>
    <mergeCell ref="X160:AA160"/>
    <mergeCell ref="AB160:AE160"/>
    <mergeCell ref="AF160:AI160"/>
    <mergeCell ref="BH160:BK160"/>
    <mergeCell ref="AV160:AY160"/>
    <mergeCell ref="AZ160:BC160"/>
    <mergeCell ref="BD160:BG160"/>
    <mergeCell ref="B159:S159"/>
    <mergeCell ref="T159:W159"/>
    <mergeCell ref="X159:AA159"/>
    <mergeCell ref="AB159:AE159"/>
    <mergeCell ref="AF159:AI159"/>
    <mergeCell ref="AJ159:AM159"/>
    <mergeCell ref="AN159:AQ159"/>
    <mergeCell ref="AR159:AU159"/>
    <mergeCell ref="AJ160:AM160"/>
    <mergeCell ref="AN160:AQ160"/>
    <mergeCell ref="AR160:AU160"/>
    <mergeCell ref="AV161:AY161"/>
    <mergeCell ref="AZ161:BC161"/>
    <mergeCell ref="BD161:BG161"/>
    <mergeCell ref="BH161:BK161"/>
    <mergeCell ref="B162:S162"/>
    <mergeCell ref="T162:W162"/>
    <mergeCell ref="X162:AA162"/>
    <mergeCell ref="AB162:AE162"/>
    <mergeCell ref="AF162:AI162"/>
    <mergeCell ref="BH162:BK162"/>
    <mergeCell ref="AV162:AY162"/>
    <mergeCell ref="AZ162:BC162"/>
    <mergeCell ref="BD162:BG162"/>
    <mergeCell ref="B161:S161"/>
    <mergeCell ref="T161:W161"/>
    <mergeCell ref="X161:AA161"/>
    <mergeCell ref="AB161:AE161"/>
    <mergeCell ref="AF161:AI161"/>
    <mergeCell ref="AJ161:AM161"/>
    <mergeCell ref="AN161:AQ161"/>
    <mergeCell ref="AR161:AU161"/>
    <mergeCell ref="AJ162:AM162"/>
    <mergeCell ref="AN162:AQ162"/>
    <mergeCell ref="AR162:AU162"/>
    <mergeCell ref="AV163:AY163"/>
    <mergeCell ref="AZ163:BC163"/>
    <mergeCell ref="BD163:BG163"/>
    <mergeCell ref="BH163:BK163"/>
    <mergeCell ref="B164:S164"/>
    <mergeCell ref="T164:W164"/>
    <mergeCell ref="X164:AA164"/>
    <mergeCell ref="AB164:AE164"/>
    <mergeCell ref="AF164:AI164"/>
    <mergeCell ref="BH164:BK164"/>
    <mergeCell ref="AV164:AY164"/>
    <mergeCell ref="AZ164:BC164"/>
    <mergeCell ref="BD164:BG164"/>
    <mergeCell ref="B163:S163"/>
    <mergeCell ref="T163:W163"/>
    <mergeCell ref="X163:AA163"/>
    <mergeCell ref="AB163:AE163"/>
    <mergeCell ref="AF163:AI163"/>
    <mergeCell ref="AJ163:AM163"/>
    <mergeCell ref="AN163:AQ163"/>
    <mergeCell ref="AR163:AU163"/>
    <mergeCell ref="AJ164:AM164"/>
    <mergeCell ref="AN164:AQ164"/>
    <mergeCell ref="AR164:AU164"/>
    <mergeCell ref="AV165:AY165"/>
    <mergeCell ref="AZ165:BC165"/>
    <mergeCell ref="BD165:BG165"/>
    <mergeCell ref="BH165:BK165"/>
    <mergeCell ref="B166:S166"/>
    <mergeCell ref="T166:W166"/>
    <mergeCell ref="X166:AA166"/>
    <mergeCell ref="AB166:AE166"/>
    <mergeCell ref="AF166:AI166"/>
    <mergeCell ref="BH166:BK166"/>
    <mergeCell ref="AV166:AY166"/>
    <mergeCell ref="AZ166:BC166"/>
    <mergeCell ref="BD166:BG166"/>
    <mergeCell ref="B165:S165"/>
    <mergeCell ref="T165:W165"/>
    <mergeCell ref="X165:AA165"/>
    <mergeCell ref="AB165:AE165"/>
    <mergeCell ref="AF165:AI165"/>
    <mergeCell ref="AJ165:AM165"/>
    <mergeCell ref="AN165:AQ165"/>
    <mergeCell ref="AR165:AU165"/>
    <mergeCell ref="AR166:AU166"/>
    <mergeCell ref="AJ166:AM166"/>
    <mergeCell ref="AN166:AQ166"/>
    <mergeCell ref="AV167:AY167"/>
    <mergeCell ref="AZ167:BC167"/>
    <mergeCell ref="BD167:BG167"/>
    <mergeCell ref="BH167:BK167"/>
    <mergeCell ref="B168:S168"/>
    <mergeCell ref="T168:W168"/>
    <mergeCell ref="X168:AA168"/>
    <mergeCell ref="AB168:AE168"/>
    <mergeCell ref="AF168:AI168"/>
    <mergeCell ref="BH168:BK168"/>
    <mergeCell ref="AV168:AY168"/>
    <mergeCell ref="AZ168:BC168"/>
    <mergeCell ref="BD168:BG168"/>
    <mergeCell ref="B167:S167"/>
    <mergeCell ref="T167:W167"/>
    <mergeCell ref="X167:AA167"/>
    <mergeCell ref="AB167:AE167"/>
    <mergeCell ref="AF167:AI167"/>
    <mergeCell ref="AJ167:AM167"/>
    <mergeCell ref="AN167:AQ167"/>
    <mergeCell ref="AR167:AU167"/>
    <mergeCell ref="AJ168:AM168"/>
    <mergeCell ref="AN168:AQ168"/>
    <mergeCell ref="AR168:AU168"/>
    <mergeCell ref="AV169:AY169"/>
    <mergeCell ref="AZ169:BC169"/>
    <mergeCell ref="BD169:BG169"/>
    <mergeCell ref="BH169:BK169"/>
    <mergeCell ref="B170:S170"/>
    <mergeCell ref="T170:W170"/>
    <mergeCell ref="X170:AA170"/>
    <mergeCell ref="AB170:AE170"/>
    <mergeCell ref="AF170:AI170"/>
    <mergeCell ref="BH170:BK170"/>
    <mergeCell ref="AV170:AY170"/>
    <mergeCell ref="AZ170:BC170"/>
    <mergeCell ref="BD170:BG170"/>
    <mergeCell ref="B169:S169"/>
    <mergeCell ref="T169:W169"/>
    <mergeCell ref="X169:AA169"/>
    <mergeCell ref="AB169:AE169"/>
    <mergeCell ref="AF169:AI169"/>
    <mergeCell ref="AJ169:AM169"/>
    <mergeCell ref="AN169:AQ169"/>
    <mergeCell ref="AR169:AU169"/>
    <mergeCell ref="AJ170:AM170"/>
    <mergeCell ref="AN170:AQ170"/>
    <mergeCell ref="AR170:AU170"/>
    <mergeCell ref="AV171:AY171"/>
    <mergeCell ref="AZ171:BC171"/>
    <mergeCell ref="BD171:BG171"/>
    <mergeCell ref="BH171:BK171"/>
    <mergeCell ref="B172:S172"/>
    <mergeCell ref="T172:W172"/>
    <mergeCell ref="X172:AA172"/>
    <mergeCell ref="AB172:AE172"/>
    <mergeCell ref="AF172:AI172"/>
    <mergeCell ref="B171:S171"/>
    <mergeCell ref="T171:W171"/>
    <mergeCell ref="X171:AA171"/>
    <mergeCell ref="AB171:AE171"/>
    <mergeCell ref="AF171:AI171"/>
    <mergeCell ref="AJ171:AM171"/>
    <mergeCell ref="AN171:AQ171"/>
    <mergeCell ref="AR171:AU171"/>
    <mergeCell ref="BH172:BK172"/>
    <mergeCell ref="AV172:AY172"/>
    <mergeCell ref="AZ172:BC172"/>
    <mergeCell ref="BD172:BG172"/>
    <mergeCell ref="AJ172:AM172"/>
    <mergeCell ref="AN172:AQ172"/>
    <mergeCell ref="AR172:AU172"/>
    <mergeCell ref="BH173:BK173"/>
    <mergeCell ref="B174:S174"/>
    <mergeCell ref="T174:W174"/>
    <mergeCell ref="X174:AA174"/>
    <mergeCell ref="AB174:AE174"/>
    <mergeCell ref="AF174:AI174"/>
    <mergeCell ref="BH174:BK174"/>
    <mergeCell ref="AJ174:AM174"/>
    <mergeCell ref="AN174:AQ174"/>
    <mergeCell ref="AR174:AU174"/>
    <mergeCell ref="B173:S173"/>
    <mergeCell ref="T173:W173"/>
    <mergeCell ref="X173:AA173"/>
    <mergeCell ref="AB173:AE173"/>
    <mergeCell ref="AF173:AI173"/>
    <mergeCell ref="AJ173:AM173"/>
    <mergeCell ref="AN173:AQ173"/>
    <mergeCell ref="AR173:AU173"/>
    <mergeCell ref="AV174:AY174"/>
    <mergeCell ref="AZ174:BC174"/>
    <mergeCell ref="BD174:BG174"/>
    <mergeCell ref="AV173:AY173"/>
    <mergeCell ref="AZ173:BC173"/>
    <mergeCell ref="BD173:BG173"/>
    <mergeCell ref="B184:S184"/>
    <mergeCell ref="B215:S215"/>
    <mergeCell ref="B216:S216"/>
    <mergeCell ref="B214:S214"/>
    <mergeCell ref="B213:S213"/>
    <mergeCell ref="B212:S212"/>
    <mergeCell ref="B211:S211"/>
    <mergeCell ref="B210:S210"/>
    <mergeCell ref="B185:S185"/>
    <mergeCell ref="B186:S186"/>
    <mergeCell ref="B187:S187"/>
    <mergeCell ref="B188:S188"/>
    <mergeCell ref="B189:S189"/>
    <mergeCell ref="B190:S190"/>
    <mergeCell ref="B191:S191"/>
    <mergeCell ref="B192:S192"/>
    <mergeCell ref="B193:S193"/>
    <mergeCell ref="B194:S194"/>
    <mergeCell ref="B203:S203"/>
    <mergeCell ref="B195:S195"/>
    <mergeCell ref="B196:S196"/>
    <mergeCell ref="B197:S197"/>
    <mergeCell ref="B198:S198"/>
    <mergeCell ref="B199:S199"/>
    <mergeCell ref="B200:S200"/>
    <mergeCell ref="B201:S201"/>
    <mergeCell ref="B202:S202"/>
    <mergeCell ref="Y248:AF248"/>
    <mergeCell ref="Y249:AF249"/>
    <mergeCell ref="B257:S257"/>
    <mergeCell ref="Y250:AF250"/>
    <mergeCell ref="Y251:AF251"/>
    <mergeCell ref="AL240:AS240"/>
    <mergeCell ref="AL241:AS241"/>
    <mergeCell ref="AL242:AS242"/>
    <mergeCell ref="B241:S241"/>
    <mergeCell ref="B242:S242"/>
    <mergeCell ref="AL243:AS243"/>
    <mergeCell ref="AL244:AS244"/>
    <mergeCell ref="AL245:AS245"/>
    <mergeCell ref="AL246:AS246"/>
    <mergeCell ref="B219:S219"/>
    <mergeCell ref="B220:S220"/>
    <mergeCell ref="B217:S217"/>
    <mergeCell ref="B218:S218"/>
    <mergeCell ref="AL247:AS247"/>
    <mergeCell ref="AL248:AS248"/>
    <mergeCell ref="AL249:AS249"/>
    <mergeCell ref="AL250:AS250"/>
    <mergeCell ref="AL251:AS251"/>
    <mergeCell ref="Y238:AF238"/>
    <mergeCell ref="AJ233:AQ233"/>
    <mergeCell ref="Y252:AF252"/>
    <mergeCell ref="Y253:AF253"/>
    <mergeCell ref="Y254:AF254"/>
    <mergeCell ref="Y255:AF255"/>
    <mergeCell ref="Y256:AF256"/>
    <mergeCell ref="Y257:AF257"/>
    <mergeCell ref="B240:S240"/>
    <mergeCell ref="Y239:AF239"/>
    <mergeCell ref="Y240:AF240"/>
    <mergeCell ref="Y241:AF241"/>
    <mergeCell ref="Y242:AF242"/>
    <mergeCell ref="Y243:AF243"/>
    <mergeCell ref="Y244:AF244"/>
    <mergeCell ref="Y245:AF245"/>
    <mergeCell ref="Y246:AF246"/>
    <mergeCell ref="Y247:AF247"/>
    <mergeCell ref="B276:S276"/>
    <mergeCell ref="B277:S277"/>
    <mergeCell ref="T343:AF343"/>
    <mergeCell ref="T371:AF371"/>
    <mergeCell ref="AH371:AS371"/>
    <mergeCell ref="B344:S344"/>
    <mergeCell ref="B370:S370"/>
    <mergeCell ref="B347:S347"/>
    <mergeCell ref="B348:S348"/>
    <mergeCell ref="B349:S349"/>
    <mergeCell ref="B350:S350"/>
    <mergeCell ref="B351:S351"/>
    <mergeCell ref="B352:S352"/>
    <mergeCell ref="B353:S353"/>
    <mergeCell ref="B354:S354"/>
    <mergeCell ref="B355:S355"/>
    <mergeCell ref="B364:S364"/>
    <mergeCell ref="B365:S365"/>
    <mergeCell ref="B366:S366"/>
    <mergeCell ref="B367:S367"/>
    <mergeCell ref="B368:S368"/>
    <mergeCell ref="B369:S369"/>
    <mergeCell ref="T346:AF346"/>
    <mergeCell ref="T347:AF347"/>
    <mergeCell ref="T349:AF349"/>
    <mergeCell ref="T350:AF350"/>
    <mergeCell ref="T351:AF351"/>
    <mergeCell ref="T352:AF352"/>
    <mergeCell ref="T340:AF340"/>
    <mergeCell ref="T325:AF325"/>
    <mergeCell ref="B325:S325"/>
    <mergeCell ref="B332:S332"/>
    <mergeCell ref="AH383:AS383"/>
    <mergeCell ref="AH379:AS379"/>
    <mergeCell ref="B372:S372"/>
    <mergeCell ref="T372:AF372"/>
    <mergeCell ref="AH372:AS372"/>
    <mergeCell ref="B373:S373"/>
    <mergeCell ref="T373:AF373"/>
    <mergeCell ref="AH373:AS373"/>
    <mergeCell ref="B371:S371"/>
    <mergeCell ref="T344:AF344"/>
    <mergeCell ref="AH344:AS344"/>
    <mergeCell ref="T370:AF370"/>
    <mergeCell ref="B376:S376"/>
    <mergeCell ref="T376:AF376"/>
    <mergeCell ref="AH376:AS376"/>
    <mergeCell ref="B377:S377"/>
    <mergeCell ref="T377:AF377"/>
    <mergeCell ref="AH377:AS377"/>
    <mergeCell ref="B374:S374"/>
    <mergeCell ref="T374:AF374"/>
    <mergeCell ref="AH374:AS374"/>
    <mergeCell ref="B375:S375"/>
    <mergeCell ref="T375:AF375"/>
    <mergeCell ref="B345:S345"/>
    <mergeCell ref="B346:S346"/>
    <mergeCell ref="T345:AF345"/>
    <mergeCell ref="AH386:AS386"/>
    <mergeCell ref="B387:S387"/>
    <mergeCell ref="T387:AF387"/>
    <mergeCell ref="AH387:AS387"/>
    <mergeCell ref="B384:S384"/>
    <mergeCell ref="T384:AF384"/>
    <mergeCell ref="X116:AA116"/>
    <mergeCell ref="AH384:AS384"/>
    <mergeCell ref="B385:S385"/>
    <mergeCell ref="T385:AF385"/>
    <mergeCell ref="AH385:AS385"/>
    <mergeCell ref="B382:S382"/>
    <mergeCell ref="T382:AF382"/>
    <mergeCell ref="AH382:AS382"/>
    <mergeCell ref="B383:S383"/>
    <mergeCell ref="T383:AF383"/>
    <mergeCell ref="T353:AF353"/>
    <mergeCell ref="T354:AF354"/>
    <mergeCell ref="T355:AF355"/>
    <mergeCell ref="T356:AF356"/>
    <mergeCell ref="T357:AF357"/>
    <mergeCell ref="T358:AF358"/>
    <mergeCell ref="AH366:AS366"/>
    <mergeCell ref="T182:Y182"/>
    <mergeCell ref="T181:AQ181"/>
    <mergeCell ref="T129:W129"/>
    <mergeCell ref="AJ211:AQ211"/>
    <mergeCell ref="AJ212:AQ212"/>
    <mergeCell ref="AJ200:AQ200"/>
    <mergeCell ref="AI85:AJ85"/>
    <mergeCell ref="AI86:AJ86"/>
    <mergeCell ref="AI87:AJ87"/>
    <mergeCell ref="AI88:AJ88"/>
    <mergeCell ref="AI89:AJ89"/>
    <mergeCell ref="AI90:AJ90"/>
    <mergeCell ref="AI91:AJ91"/>
    <mergeCell ref="X101:AA101"/>
    <mergeCell ref="X78:AA78"/>
    <mergeCell ref="AI80:AJ80"/>
    <mergeCell ref="AI81:AJ81"/>
    <mergeCell ref="AI82:AJ82"/>
    <mergeCell ref="AF77:AG77"/>
    <mergeCell ref="AF78:AG78"/>
    <mergeCell ref="AF79:AG79"/>
    <mergeCell ref="AF69:AG69"/>
    <mergeCell ref="AF70:AG70"/>
    <mergeCell ref="AF71:AG71"/>
    <mergeCell ref="AF72:AG72"/>
    <mergeCell ref="AF73:AG73"/>
    <mergeCell ref="AF74:AG74"/>
    <mergeCell ref="AF75:AG75"/>
    <mergeCell ref="AI99:AJ99"/>
    <mergeCell ref="AF94:AG94"/>
    <mergeCell ref="AF95:AG95"/>
    <mergeCell ref="AF96:AG96"/>
    <mergeCell ref="AF97:AG97"/>
    <mergeCell ref="AF98:AG98"/>
    <mergeCell ref="AF99:AG99"/>
    <mergeCell ref="AF93:AG93"/>
    <mergeCell ref="AF100:AG100"/>
    <mergeCell ref="AF91:AG91"/>
    <mergeCell ref="X71:AA71"/>
    <mergeCell ref="X88:AA88"/>
    <mergeCell ref="X89:AA89"/>
    <mergeCell ref="X67:AA67"/>
    <mergeCell ref="X79:AA79"/>
    <mergeCell ref="X72:AA72"/>
    <mergeCell ref="X73:AA73"/>
    <mergeCell ref="T106:W106"/>
    <mergeCell ref="T107:W107"/>
    <mergeCell ref="AF83:AG83"/>
    <mergeCell ref="AF84:AG84"/>
    <mergeCell ref="AF85:AG85"/>
    <mergeCell ref="AF86:AG86"/>
    <mergeCell ref="AF87:AG87"/>
    <mergeCell ref="AF88:AG88"/>
    <mergeCell ref="AF89:AG89"/>
    <mergeCell ref="AF90:AG90"/>
    <mergeCell ref="X84:AA84"/>
    <mergeCell ref="X85:AA85"/>
    <mergeCell ref="X106:AA106"/>
    <mergeCell ref="X107:AA107"/>
    <mergeCell ref="X86:AA86"/>
    <mergeCell ref="X87:AA87"/>
    <mergeCell ref="X102:AA102"/>
    <mergeCell ref="X103:AA103"/>
    <mergeCell ref="X92:AA92"/>
    <mergeCell ref="T67:W67"/>
    <mergeCell ref="T68:W68"/>
    <mergeCell ref="T69:W69"/>
    <mergeCell ref="T72:W72"/>
    <mergeCell ref="T96:W96"/>
    <mergeCell ref="AF105:AG105"/>
    <mergeCell ref="AI84:AJ84"/>
    <mergeCell ref="X129:AA129"/>
    <mergeCell ref="AB129:AE129"/>
    <mergeCell ref="AF129:AI129"/>
    <mergeCell ref="T116:W116"/>
    <mergeCell ref="AR158:AU158"/>
    <mergeCell ref="AR156:AU156"/>
    <mergeCell ref="AI69:AJ69"/>
    <mergeCell ref="AI70:AJ70"/>
    <mergeCell ref="AI71:AJ71"/>
    <mergeCell ref="AI72:AJ72"/>
    <mergeCell ref="AI73:AJ73"/>
    <mergeCell ref="AI74:AJ74"/>
    <mergeCell ref="AI75:AJ75"/>
    <mergeCell ref="AI76:AJ76"/>
    <mergeCell ref="AI77:AJ77"/>
    <mergeCell ref="AI78:AJ78"/>
    <mergeCell ref="AI79:AJ79"/>
    <mergeCell ref="T124:W124"/>
    <mergeCell ref="AB133:AE133"/>
    <mergeCell ref="AF133:AI133"/>
    <mergeCell ref="AJ133:AM133"/>
    <mergeCell ref="AN133:AQ133"/>
    <mergeCell ref="X94:AA94"/>
    <mergeCell ref="X95:AA95"/>
    <mergeCell ref="X96:AA96"/>
    <mergeCell ref="X97:AA97"/>
    <mergeCell ref="X98:AA98"/>
    <mergeCell ref="X99:AA99"/>
    <mergeCell ref="X100:AA100"/>
    <mergeCell ref="X83:AA83"/>
    <mergeCell ref="X111:AA111"/>
    <mergeCell ref="AR155:AU155"/>
    <mergeCell ref="AN154:AQ154"/>
    <mergeCell ref="AR154:AU154"/>
    <mergeCell ref="AJ152:AM152"/>
    <mergeCell ref="AN152:AQ152"/>
    <mergeCell ref="AR152:AU152"/>
    <mergeCell ref="AN134:AQ134"/>
    <mergeCell ref="AR134:AU134"/>
    <mergeCell ref="AN124:AQ124"/>
    <mergeCell ref="X131:AA131"/>
    <mergeCell ref="AB131:AE131"/>
    <mergeCell ref="AF131:AI131"/>
    <mergeCell ref="X132:AA132"/>
    <mergeCell ref="AB140:AE140"/>
    <mergeCell ref="AF140:AI140"/>
    <mergeCell ref="AJ140:AM140"/>
    <mergeCell ref="AN140:AQ140"/>
    <mergeCell ref="AR140:AU140"/>
    <mergeCell ref="AB142:AE142"/>
    <mergeCell ref="AF142:AI142"/>
    <mergeCell ref="AJ142:AM142"/>
    <mergeCell ref="AN142:AQ142"/>
    <mergeCell ref="AR142:AU142"/>
    <mergeCell ref="AR143:AU143"/>
    <mergeCell ref="X153:AA153"/>
    <mergeCell ref="AB151:AE151"/>
    <mergeCell ref="AF151:AI151"/>
    <mergeCell ref="AR132:AU132"/>
    <mergeCell ref="AJ151:AM151"/>
    <mergeCell ref="AN151:AQ151"/>
    <mergeCell ref="AR151:AU151"/>
    <mergeCell ref="AJ134:AM134"/>
    <mergeCell ref="AZ224:BG224"/>
    <mergeCell ref="AZ225:BG225"/>
    <mergeCell ref="AZ226:BG226"/>
    <mergeCell ref="AZ212:BG212"/>
    <mergeCell ref="AZ213:BG213"/>
    <mergeCell ref="AZ214:BG214"/>
    <mergeCell ref="AZ215:BG215"/>
    <mergeCell ref="AJ220:AQ220"/>
    <mergeCell ref="AJ221:AQ221"/>
    <mergeCell ref="AJ222:AQ222"/>
    <mergeCell ref="AJ223:AQ223"/>
    <mergeCell ref="AZ185:BG185"/>
    <mergeCell ref="AZ186:BG186"/>
    <mergeCell ref="AZ187:BG187"/>
    <mergeCell ref="AZ188:BG188"/>
    <mergeCell ref="AZ189:BG189"/>
    <mergeCell ref="AZ190:BG190"/>
    <mergeCell ref="AZ191:BG191"/>
    <mergeCell ref="AJ224:AQ224"/>
    <mergeCell ref="AJ225:AQ225"/>
    <mergeCell ref="AJ194:AQ194"/>
    <mergeCell ref="AJ201:AQ201"/>
    <mergeCell ref="AJ202:AQ202"/>
    <mergeCell ref="AJ208:AQ208"/>
    <mergeCell ref="AJ209:AQ209"/>
    <mergeCell ref="AJ210:AQ210"/>
    <mergeCell ref="AJ213:AQ213"/>
    <mergeCell ref="AJ199:AQ199"/>
    <mergeCell ref="AJ187:AQ187"/>
    <mergeCell ref="AJ188:AQ188"/>
    <mergeCell ref="AJ189:AQ189"/>
    <mergeCell ref="AL64:AM66"/>
    <mergeCell ref="AL67:AM67"/>
    <mergeCell ref="AL68:AM68"/>
    <mergeCell ref="AL69:AM69"/>
    <mergeCell ref="AL70:AM70"/>
    <mergeCell ref="AL71:AM71"/>
    <mergeCell ref="AL72:AM72"/>
    <mergeCell ref="AL73:AM73"/>
    <mergeCell ref="AL74:AM74"/>
    <mergeCell ref="AL75:AM75"/>
    <mergeCell ref="AL76:AM76"/>
    <mergeCell ref="AL77:AM77"/>
    <mergeCell ref="AL78:AM78"/>
    <mergeCell ref="AL79:AM79"/>
    <mergeCell ref="AL80:AM80"/>
    <mergeCell ref="AL81:AM81"/>
    <mergeCell ref="AJ185:AQ185"/>
    <mergeCell ref="AL97:AM97"/>
    <mergeCell ref="AI98:AJ98"/>
    <mergeCell ref="AJ130:AM130"/>
    <mergeCell ref="AN130:AQ130"/>
    <mergeCell ref="AJ158:AM158"/>
    <mergeCell ref="AN158:AQ158"/>
    <mergeCell ref="AJ156:AM156"/>
    <mergeCell ref="AN156:AQ156"/>
    <mergeCell ref="AI67:AJ67"/>
    <mergeCell ref="AI68:AJ68"/>
    <mergeCell ref="B122:AI122"/>
    <mergeCell ref="AF76:AG76"/>
    <mergeCell ref="X108:AA108"/>
    <mergeCell ref="X114:AA114"/>
    <mergeCell ref="AI83:AJ83"/>
    <mergeCell ref="BD134:BG134"/>
    <mergeCell ref="BH134:BK134"/>
    <mergeCell ref="AL259:AS259"/>
    <mergeCell ref="AL260:AS260"/>
    <mergeCell ref="AL261:AS261"/>
    <mergeCell ref="AL262:AS262"/>
    <mergeCell ref="AL238:AS238"/>
    <mergeCell ref="AL239:AS239"/>
    <mergeCell ref="AZ192:BG192"/>
    <mergeCell ref="AZ193:BG193"/>
    <mergeCell ref="AZ194:BG194"/>
    <mergeCell ref="AZ195:BG195"/>
    <mergeCell ref="AZ196:BG196"/>
    <mergeCell ref="AZ197:BG197"/>
    <mergeCell ref="AZ198:BG198"/>
    <mergeCell ref="AZ199:BG199"/>
    <mergeCell ref="AZ201:BG201"/>
    <mergeCell ref="AZ216:BG216"/>
    <mergeCell ref="AZ202:BG202"/>
    <mergeCell ref="AZ203:BG203"/>
    <mergeCell ref="AZ204:BG204"/>
    <mergeCell ref="AZ227:BG227"/>
    <mergeCell ref="AZ228:BG228"/>
    <mergeCell ref="AZ229:BG229"/>
    <mergeCell ref="AZ230:BG230"/>
    <mergeCell ref="AZ231:BG231"/>
    <mergeCell ref="AJ183:AQ183"/>
    <mergeCell ref="AJ184:AQ184"/>
    <mergeCell ref="AJ190:AQ190"/>
    <mergeCell ref="AJ191:AQ191"/>
    <mergeCell ref="AJ192:AQ192"/>
    <mergeCell ref="AZ184:BG184"/>
    <mergeCell ref="BR122:BS124"/>
    <mergeCell ref="AZ125:BC125"/>
    <mergeCell ref="BD125:BG125"/>
    <mergeCell ref="BH125:BK125"/>
    <mergeCell ref="AL82:AM82"/>
    <mergeCell ref="AL83:AM83"/>
    <mergeCell ref="AL84:AM84"/>
    <mergeCell ref="AL85:AM85"/>
    <mergeCell ref="AL86:AM86"/>
    <mergeCell ref="AL87:AM87"/>
    <mergeCell ref="AL88:AM88"/>
    <mergeCell ref="AL89:AM89"/>
    <mergeCell ref="AL90:AM90"/>
    <mergeCell ref="AL91:AM91"/>
    <mergeCell ref="AJ129:AM129"/>
    <mergeCell ref="BD131:BG131"/>
    <mergeCell ref="BH131:BK131"/>
    <mergeCell ref="AI93:AJ93"/>
    <mergeCell ref="AJ131:AM131"/>
    <mergeCell ref="AL93:AM93"/>
    <mergeCell ref="AI94:AJ94"/>
    <mergeCell ref="AL94:AM94"/>
    <mergeCell ref="AI95:AJ95"/>
    <mergeCell ref="AL95:AM95"/>
    <mergeCell ref="AI96:AJ96"/>
    <mergeCell ref="AL96:AM96"/>
    <mergeCell ref="AI97:AJ97"/>
    <mergeCell ref="AL104:AM104"/>
    <mergeCell ref="AZ131:BC131"/>
    <mergeCell ref="AR130:AU130"/>
    <mergeCell ref="AR125:AU125"/>
    <mergeCell ref="AR124:AU124"/>
    <mergeCell ref="BR160:BS160"/>
    <mergeCell ref="BR161:BS161"/>
    <mergeCell ref="BR125:BS125"/>
    <mergeCell ref="BR126:BS126"/>
    <mergeCell ref="BR127:BS127"/>
    <mergeCell ref="BR128:BS128"/>
    <mergeCell ref="BR129:BS129"/>
    <mergeCell ref="BR130:BS130"/>
    <mergeCell ref="BR131:BS131"/>
    <mergeCell ref="BR132:BS132"/>
    <mergeCell ref="BR133:BS133"/>
    <mergeCell ref="BR134:BS134"/>
    <mergeCell ref="BR135:BS135"/>
    <mergeCell ref="BR136:BS136"/>
    <mergeCell ref="BR137:BS137"/>
    <mergeCell ref="BR138:BS138"/>
    <mergeCell ref="BR139:BS139"/>
    <mergeCell ref="BR140:BS140"/>
    <mergeCell ref="BR173:BS173"/>
    <mergeCell ref="BR174:BS174"/>
    <mergeCell ref="BR141:BS141"/>
    <mergeCell ref="BR142:BS142"/>
    <mergeCell ref="BR143:BS143"/>
    <mergeCell ref="BR144:BS144"/>
    <mergeCell ref="BR145:BS145"/>
    <mergeCell ref="BR146:BS146"/>
    <mergeCell ref="BR147:BS147"/>
    <mergeCell ref="BR148:BS148"/>
    <mergeCell ref="BR149:BS149"/>
    <mergeCell ref="BR150:BS150"/>
    <mergeCell ref="BR151:BS151"/>
    <mergeCell ref="BR152:BS152"/>
    <mergeCell ref="BR153:BS153"/>
    <mergeCell ref="BR154:BS154"/>
    <mergeCell ref="BR155:BS155"/>
    <mergeCell ref="BR156:BS156"/>
    <mergeCell ref="BR157:BS157"/>
    <mergeCell ref="BR162:BS162"/>
    <mergeCell ref="BR163:BS163"/>
    <mergeCell ref="BR164:BS164"/>
    <mergeCell ref="BR165:BS165"/>
    <mergeCell ref="BR166:BS166"/>
    <mergeCell ref="BR167:BS167"/>
    <mergeCell ref="BR168:BS168"/>
    <mergeCell ref="BR169:BS169"/>
    <mergeCell ref="BR170:BS170"/>
    <mergeCell ref="BR171:BS171"/>
    <mergeCell ref="BR172:BS172"/>
    <mergeCell ref="BR158:BS158"/>
    <mergeCell ref="BR159:BS159"/>
    <mergeCell ref="AO63:AO66"/>
    <mergeCell ref="BL124:BO124"/>
    <mergeCell ref="BL125:BO125"/>
    <mergeCell ref="BL126:BO126"/>
    <mergeCell ref="BL127:BO127"/>
    <mergeCell ref="BL128:BO128"/>
    <mergeCell ref="BL129:BO129"/>
    <mergeCell ref="BL130:BO130"/>
    <mergeCell ref="BL131:BO131"/>
    <mergeCell ref="BL132:BO132"/>
    <mergeCell ref="BL133:BO133"/>
    <mergeCell ref="BL134:BO134"/>
    <mergeCell ref="BL135:BO135"/>
    <mergeCell ref="BL136:BO136"/>
    <mergeCell ref="BL137:BO137"/>
    <mergeCell ref="AV128:AY128"/>
    <mergeCell ref="AZ128:BC128"/>
    <mergeCell ref="AV130:AY130"/>
    <mergeCell ref="AZ130:BC130"/>
    <mergeCell ref="BD130:BG130"/>
    <mergeCell ref="BH124:BK124"/>
    <mergeCell ref="BH130:BK130"/>
    <mergeCell ref="BH137:BK137"/>
    <mergeCell ref="BH129:BK129"/>
    <mergeCell ref="BH126:BK126"/>
    <mergeCell ref="BH127:BK127"/>
    <mergeCell ref="BH128:BK128"/>
    <mergeCell ref="BH133:BK133"/>
    <mergeCell ref="BH132:BK132"/>
    <mergeCell ref="AV124:AY124"/>
    <mergeCell ref="AV134:AY134"/>
    <mergeCell ref="AZ134:BC134"/>
    <mergeCell ref="AZ124:BC124"/>
    <mergeCell ref="BD124:BG124"/>
    <mergeCell ref="BD129:BG129"/>
    <mergeCell ref="BD126:BG126"/>
    <mergeCell ref="BD127:BG127"/>
    <mergeCell ref="BD128:BG128"/>
    <mergeCell ref="BD133:BG133"/>
    <mergeCell ref="AV132:AY132"/>
    <mergeCell ref="AZ132:BC132"/>
    <mergeCell ref="BD132:BG132"/>
    <mergeCell ref="B340:S340"/>
    <mergeCell ref="T339:AF339"/>
    <mergeCell ref="B339:S339"/>
    <mergeCell ref="T338:AF338"/>
    <mergeCell ref="B338:S338"/>
    <mergeCell ref="T337:AF337"/>
    <mergeCell ref="B337:S337"/>
    <mergeCell ref="T336:AF336"/>
    <mergeCell ref="B336:S336"/>
    <mergeCell ref="T335:AF335"/>
    <mergeCell ref="B335:S335"/>
    <mergeCell ref="T334:AF334"/>
    <mergeCell ref="B334:S334"/>
    <mergeCell ref="T333:AF333"/>
    <mergeCell ref="B333:S333"/>
    <mergeCell ref="T332:AF332"/>
    <mergeCell ref="B324:S324"/>
    <mergeCell ref="B323:S323"/>
    <mergeCell ref="B322:S322"/>
    <mergeCell ref="B321:S321"/>
    <mergeCell ref="B320:S320"/>
    <mergeCell ref="AL272:AS272"/>
    <mergeCell ref="T324:AF324"/>
    <mergeCell ref="T323:AF323"/>
    <mergeCell ref="T322:AF322"/>
    <mergeCell ref="T321:AF321"/>
    <mergeCell ref="T320:AF320"/>
    <mergeCell ref="T314:AF314"/>
    <mergeCell ref="AJ198:AQ198"/>
    <mergeCell ref="BH154:BK154"/>
    <mergeCell ref="BL150:BO150"/>
    <mergeCell ref="BL151:BO151"/>
    <mergeCell ref="BL152:BO152"/>
    <mergeCell ref="BL153:BO153"/>
    <mergeCell ref="BL154:BO154"/>
    <mergeCell ref="BL155:BO155"/>
    <mergeCell ref="BL156:BO156"/>
    <mergeCell ref="BL157:BO157"/>
    <mergeCell ref="AV125:AY125"/>
    <mergeCell ref="BL158:BO158"/>
    <mergeCell ref="BL159:BO159"/>
    <mergeCell ref="BH153:BK153"/>
    <mergeCell ref="BL138:BO138"/>
    <mergeCell ref="BL139:BO139"/>
    <mergeCell ref="BH141:BK141"/>
    <mergeCell ref="AL252:AS252"/>
    <mergeCell ref="AL253:AS253"/>
    <mergeCell ref="AL254:AS254"/>
    <mergeCell ref="AL255:AS255"/>
    <mergeCell ref="AL256:AS256"/>
    <mergeCell ref="AL257:AS257"/>
    <mergeCell ref="AL263:AS263"/>
    <mergeCell ref="AL264:AS264"/>
    <mergeCell ref="AL265:AS265"/>
    <mergeCell ref="BL140:BO140"/>
    <mergeCell ref="BL141:BO141"/>
    <mergeCell ref="BL142:BO142"/>
    <mergeCell ref="BL143:BO143"/>
    <mergeCell ref="BL144:BO144"/>
    <mergeCell ref="BL145:BO145"/>
    <mergeCell ref="BL146:BO146"/>
    <mergeCell ref="BL147:BO147"/>
    <mergeCell ref="BL148:BO148"/>
    <mergeCell ref="BL149:BO149"/>
    <mergeCell ref="AZ152:BC152"/>
    <mergeCell ref="BD152:BG152"/>
    <mergeCell ref="BD155:BG155"/>
    <mergeCell ref="BH155:BK155"/>
    <mergeCell ref="BD157:BG157"/>
    <mergeCell ref="BH157:BK157"/>
    <mergeCell ref="AL266:AS266"/>
    <mergeCell ref="AJ217:AQ217"/>
    <mergeCell ref="AJ218:AQ218"/>
    <mergeCell ref="AJ219:AQ219"/>
    <mergeCell ref="AJ214:AQ214"/>
    <mergeCell ref="AJ215:AQ215"/>
    <mergeCell ref="AJ216:AQ216"/>
    <mergeCell ref="AZ208:BG208"/>
    <mergeCell ref="AZ209:BG209"/>
    <mergeCell ref="AZ210:BG210"/>
    <mergeCell ref="AZ211:BG211"/>
    <mergeCell ref="AJ203:AQ203"/>
    <mergeCell ref="AJ204:AQ204"/>
    <mergeCell ref="AJ193:AQ193"/>
    <mergeCell ref="AJ186:AQ186"/>
    <mergeCell ref="AZ223:BG223"/>
    <mergeCell ref="B330:S330"/>
    <mergeCell ref="T329:AF329"/>
    <mergeCell ref="B329:S329"/>
    <mergeCell ref="T328:AF328"/>
    <mergeCell ref="B328:S328"/>
    <mergeCell ref="T327:AF327"/>
    <mergeCell ref="B327:S327"/>
    <mergeCell ref="T326:AF326"/>
    <mergeCell ref="B326:S326"/>
    <mergeCell ref="AL283:AS283"/>
    <mergeCell ref="AL284:AS284"/>
    <mergeCell ref="AL285:AS285"/>
    <mergeCell ref="AL286:AS286"/>
    <mergeCell ref="AL287:AS287"/>
    <mergeCell ref="T300:AF300"/>
    <mergeCell ref="T299:AF299"/>
    <mergeCell ref="T298:AF298"/>
    <mergeCell ref="T297:AF297"/>
    <mergeCell ref="T296:AF296"/>
    <mergeCell ref="Y287:AF287"/>
    <mergeCell ref="Y288:AF288"/>
    <mergeCell ref="T295:AF295"/>
    <mergeCell ref="B318:S318"/>
    <mergeCell ref="T317:AF317"/>
    <mergeCell ref="B317:S317"/>
    <mergeCell ref="T316:AF316"/>
    <mergeCell ref="B316:S316"/>
    <mergeCell ref="T315:AF315"/>
    <mergeCell ref="B315:S315"/>
    <mergeCell ref="B295:S295"/>
    <mergeCell ref="T294:AF294"/>
    <mergeCell ref="B294:S294"/>
    <mergeCell ref="BL163:BO163"/>
    <mergeCell ref="BL164:BO164"/>
    <mergeCell ref="BL165:BO165"/>
    <mergeCell ref="AL258:AS258"/>
    <mergeCell ref="AZ233:BG233"/>
    <mergeCell ref="AJ226:AQ226"/>
    <mergeCell ref="AJ227:AQ227"/>
    <mergeCell ref="AJ228:AQ228"/>
    <mergeCell ref="AJ229:AQ229"/>
    <mergeCell ref="AJ230:AQ230"/>
    <mergeCell ref="AJ231:AQ231"/>
    <mergeCell ref="AJ232:AQ232"/>
    <mergeCell ref="AZ220:BG220"/>
    <mergeCell ref="AZ221:BG221"/>
    <mergeCell ref="AZ222:BG222"/>
    <mergeCell ref="AS181:BG182"/>
    <mergeCell ref="AZ205:BG205"/>
    <mergeCell ref="AZ206:BG206"/>
    <mergeCell ref="AZ207:BG207"/>
    <mergeCell ref="BL171:BO171"/>
    <mergeCell ref="BL172:BO172"/>
    <mergeCell ref="BL173:BO173"/>
    <mergeCell ref="BL174:BO174"/>
    <mergeCell ref="AZ232:BG232"/>
    <mergeCell ref="AZ217:BG217"/>
    <mergeCell ref="AJ195:AQ195"/>
    <mergeCell ref="AJ196:AQ196"/>
    <mergeCell ref="AJ197:AQ197"/>
    <mergeCell ref="AJ207:AQ207"/>
    <mergeCell ref="AJ205:AQ205"/>
    <mergeCell ref="AJ206:AQ206"/>
    <mergeCell ref="AZ183:BG183"/>
    <mergeCell ref="T293:AF293"/>
    <mergeCell ref="B293:S293"/>
    <mergeCell ref="T292:AF292"/>
    <mergeCell ref="B292:S292"/>
    <mergeCell ref="T291:AF291"/>
    <mergeCell ref="B291:S291"/>
    <mergeCell ref="T290:AF290"/>
    <mergeCell ref="AL288:AS288"/>
    <mergeCell ref="Y258:AF258"/>
    <mergeCell ref="Y259:AF259"/>
    <mergeCell ref="Y260:AF260"/>
    <mergeCell ref="Y261:AF261"/>
    <mergeCell ref="Y262:AF262"/>
    <mergeCell ref="Y263:AF263"/>
    <mergeCell ref="Y264:AF264"/>
    <mergeCell ref="Y265:AF265"/>
    <mergeCell ref="Y266:AF266"/>
    <mergeCell ref="Y267:AF267"/>
    <mergeCell ref="Y268:AF268"/>
    <mergeCell ref="AL273:AS273"/>
    <mergeCell ref="AL274:AS274"/>
    <mergeCell ref="AL275:AS275"/>
    <mergeCell ref="AL276:AS276"/>
    <mergeCell ref="AL277:AS277"/>
    <mergeCell ref="AL278:AS278"/>
    <mergeCell ref="AL279:AS279"/>
    <mergeCell ref="AL267:AS267"/>
    <mergeCell ref="AL268:AS268"/>
    <mergeCell ref="B283:S283"/>
    <mergeCell ref="B288:S288"/>
    <mergeCell ref="B286:S286"/>
    <mergeCell ref="B287:S287"/>
    <mergeCell ref="AC36:AE36"/>
    <mergeCell ref="AC37:AE37"/>
    <mergeCell ref="AC38:AE38"/>
    <mergeCell ref="B302:S302"/>
    <mergeCell ref="T313:AF313"/>
    <mergeCell ref="B313:S313"/>
    <mergeCell ref="T312:AF312"/>
    <mergeCell ref="B7:AA7"/>
    <mergeCell ref="AC6:AE9"/>
    <mergeCell ref="AC10:AE10"/>
    <mergeCell ref="AC11:AE11"/>
    <mergeCell ref="AC12:AE12"/>
    <mergeCell ref="AC13:AE13"/>
    <mergeCell ref="AC14:AE14"/>
    <mergeCell ref="W461:X461"/>
    <mergeCell ref="Y461:AF461"/>
    <mergeCell ref="U468:W468"/>
    <mergeCell ref="Y468:Z468"/>
    <mergeCell ref="AB468:AF468"/>
    <mergeCell ref="B301:S301"/>
    <mergeCell ref="B300:S300"/>
    <mergeCell ref="B299:S299"/>
    <mergeCell ref="B298:S298"/>
    <mergeCell ref="B297:S297"/>
    <mergeCell ref="B296:S296"/>
    <mergeCell ref="B392:S392"/>
    <mergeCell ref="T392:AF392"/>
    <mergeCell ref="B312:S312"/>
    <mergeCell ref="AC33:AE33"/>
    <mergeCell ref="AC34:AE34"/>
    <mergeCell ref="X117:AA117"/>
    <mergeCell ref="T66:W66"/>
    <mergeCell ref="C422:AB422"/>
    <mergeCell ref="AA453:AF453"/>
    <mergeCell ref="B447:S447"/>
    <mergeCell ref="T447:X447"/>
    <mergeCell ref="T417:AB417"/>
    <mergeCell ref="T418:AB418"/>
    <mergeCell ref="T301:AF301"/>
    <mergeCell ref="AH392:AS392"/>
    <mergeCell ref="B388:S388"/>
    <mergeCell ref="T388:AF388"/>
    <mergeCell ref="T307:AF307"/>
    <mergeCell ref="B307:S307"/>
    <mergeCell ref="T306:AF306"/>
    <mergeCell ref="AC15:AE15"/>
    <mergeCell ref="AC16:AE16"/>
    <mergeCell ref="AC17:AE17"/>
    <mergeCell ref="AC18:AE18"/>
    <mergeCell ref="AC19:AE19"/>
    <mergeCell ref="AC20:AE20"/>
    <mergeCell ref="AC21:AE21"/>
    <mergeCell ref="AC22:AE22"/>
    <mergeCell ref="AC23:AE23"/>
    <mergeCell ref="AC24:AE24"/>
    <mergeCell ref="AC25:AE25"/>
    <mergeCell ref="AC26:AE26"/>
    <mergeCell ref="AC27:AE27"/>
    <mergeCell ref="AC28:AE28"/>
    <mergeCell ref="AC29:AE29"/>
    <mergeCell ref="AC30:AE30"/>
    <mergeCell ref="AC31:AE31"/>
    <mergeCell ref="AC32:AE32"/>
    <mergeCell ref="AC35:AE35"/>
    <mergeCell ref="BL162:BO162"/>
    <mergeCell ref="U403:W403"/>
    <mergeCell ref="Y403:Z403"/>
    <mergeCell ref="T406:V406"/>
    <mergeCell ref="T407:V407"/>
    <mergeCell ref="T412:AB412"/>
    <mergeCell ref="T413:AB413"/>
    <mergeCell ref="T79:W79"/>
    <mergeCell ref="T80:W80"/>
    <mergeCell ref="T81:W81"/>
    <mergeCell ref="T82:W82"/>
    <mergeCell ref="T83:W83"/>
    <mergeCell ref="T84:W84"/>
    <mergeCell ref="AA454:AF454"/>
    <mergeCell ref="F451:Z451"/>
    <mergeCell ref="F452:Z452"/>
    <mergeCell ref="F453:Z453"/>
    <mergeCell ref="F454:Z454"/>
    <mergeCell ref="AD426:AS426"/>
    <mergeCell ref="AD427:AS427"/>
    <mergeCell ref="C429:S429"/>
    <mergeCell ref="T429:AB429"/>
    <mergeCell ref="T434:X434"/>
    <mergeCell ref="T442:V442"/>
    <mergeCell ref="X442:Z442"/>
    <mergeCell ref="B434:S434"/>
    <mergeCell ref="T435:X435"/>
    <mergeCell ref="U438:W438"/>
    <mergeCell ref="Y438:Z438"/>
    <mergeCell ref="T419:AB419"/>
    <mergeCell ref="T420:AB420"/>
    <mergeCell ref="T421:AB421"/>
    <mergeCell ref="T303:AF303"/>
    <mergeCell ref="B303:S303"/>
    <mergeCell ref="T302:AF302"/>
    <mergeCell ref="B314:S314"/>
    <mergeCell ref="T331:AF331"/>
    <mergeCell ref="B331:S331"/>
    <mergeCell ref="T330:AF330"/>
    <mergeCell ref="T117:W117"/>
    <mergeCell ref="BL166:BO166"/>
    <mergeCell ref="BL167:BO167"/>
    <mergeCell ref="BL168:BO168"/>
    <mergeCell ref="BL169:BO169"/>
    <mergeCell ref="BL170:BO170"/>
    <mergeCell ref="T311:AF311"/>
    <mergeCell ref="B311:S311"/>
    <mergeCell ref="T310:AF310"/>
    <mergeCell ref="B310:S310"/>
    <mergeCell ref="T309:AF309"/>
    <mergeCell ref="B309:S309"/>
    <mergeCell ref="T308:AF308"/>
    <mergeCell ref="B308:S308"/>
    <mergeCell ref="T319:AF319"/>
    <mergeCell ref="B319:S319"/>
    <mergeCell ref="T318:AF318"/>
    <mergeCell ref="AL280:AS280"/>
    <mergeCell ref="AL281:AS281"/>
    <mergeCell ref="AL282:AS282"/>
    <mergeCell ref="B274:S274"/>
    <mergeCell ref="B275:S275"/>
    <mergeCell ref="B280:S280"/>
    <mergeCell ref="BL160:BO160"/>
    <mergeCell ref="BL161:BO161"/>
    <mergeCell ref="B3:AO3"/>
    <mergeCell ref="F457:AF457"/>
    <mergeCell ref="T426:AB426"/>
    <mergeCell ref="T427:AB427"/>
    <mergeCell ref="AB438:AF438"/>
    <mergeCell ref="T439:V439"/>
    <mergeCell ref="X439:AF439"/>
    <mergeCell ref="AA455:AF455"/>
    <mergeCell ref="AA456:AF456"/>
    <mergeCell ref="F455:Z455"/>
    <mergeCell ref="F456:Z456"/>
    <mergeCell ref="DK66:DN66"/>
    <mergeCell ref="AB403:AF403"/>
    <mergeCell ref="B398:S398"/>
    <mergeCell ref="T399:X399"/>
    <mergeCell ref="T398:X398"/>
    <mergeCell ref="X406:Z406"/>
    <mergeCell ref="X407:Z407"/>
    <mergeCell ref="T443:V443"/>
    <mergeCell ref="X443:Z443"/>
    <mergeCell ref="F450:Z450"/>
    <mergeCell ref="AA450:AF450"/>
    <mergeCell ref="AA451:AF451"/>
    <mergeCell ref="AA452:AF452"/>
    <mergeCell ref="T414:AB414"/>
    <mergeCell ref="T415:AB415"/>
    <mergeCell ref="T416:AB416"/>
    <mergeCell ref="B306:S306"/>
    <mergeCell ref="T305:AF305"/>
    <mergeCell ref="B305:S305"/>
    <mergeCell ref="T304:AF304"/>
    <mergeCell ref="B304:S304"/>
  </mergeCells>
  <phoneticPr fontId="60" type="noConversion"/>
  <conditionalFormatting sqref="AL67:AM116">
    <cfRule type="cellIs" dxfId="4" priority="4" operator="equal">
      <formula>1</formula>
    </cfRule>
  </conditionalFormatting>
  <conditionalFormatting sqref="BR125:BS174">
    <cfRule type="cellIs" dxfId="3" priority="3" operator="equal">
      <formula>1</formula>
    </cfRule>
  </conditionalFormatting>
  <dataValidations count="7">
    <dataValidation type="decimal" operator="greaterThanOrEqual" allowBlank="1" showInputMessage="1" showErrorMessage="1" error="Please enter only numbers." sqref="BQ125:BR174 T125:BO174 DC67:DC118 Y67:AA116 X67:X117 AA450:AF456 DD67:DF116 AF67:AJ116">
      <formula1>0</formula1>
    </dataValidation>
    <dataValidation type="list" allowBlank="1" showDropDown="1" showInputMessage="1" showErrorMessage="1" error="Mark with &quot;x&quot; if applicable." sqref="AH239:AJ288 AA438 T184:AH233 AS184:AX233 T239:W288 T10:AA59 T468:T470 AC67:AD116 X468:X469 AA468:AA469 V470 T477:T478 Y470 T438 AO67:AO116 X403 AA403 T403 X438">
      <formula1>"x"</formula1>
    </dataValidation>
    <dataValidation operator="greaterThanOrEqual" allowBlank="1" showInputMessage="1" error="Please enter only numbers." sqref="BP125:BP174"/>
    <dataValidation type="list" allowBlank="1" showInputMessage="1" showErrorMessage="1" error="Mark with &quot;x&quot; if applicable." sqref="V471:Y471">
      <formula1>"x"</formula1>
    </dataValidation>
    <dataValidation allowBlank="1" showInputMessage="1" showErrorMessage="1" error="mark with &quot;x&quot; if applicable" sqref="D403 D438"/>
    <dataValidation type="decimal" operator="notEqual" allowBlank="1" showInputMessage="1" showErrorMessage="1" errorTitle="Only numbers allowed." sqref="T435:X435">
      <formula1>0.01524</formula1>
    </dataValidation>
    <dataValidation type="decimal" allowBlank="1" showInputMessage="1" showErrorMessage="1" sqref="AG10:AH59">
      <formula1>0</formula1>
      <formula2>1</formula2>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'Dropdown-Content (Hidden)'!$B$62:$B$65</xm:f>
          </x14:formula1>
          <xm:sqref>T291:AF315</xm:sqref>
        </x14:dataValidation>
        <x14:dataValidation type="list" allowBlank="1" showInputMessage="1" showErrorMessage="1">
          <x14:formula1>
            <xm:f>'Dropdown-Content (Hidden)'!$B$53:$B$59</xm:f>
          </x14:formula1>
          <xm:sqref>T344:AF393 T316:AF340</xm:sqref>
        </x14:dataValidation>
        <x14:dataValidation type="list" allowBlank="1" showInputMessage="1" showErrorMessage="1">
          <x14:formula1>
            <xm:f>'Dropdown-Content (Hidden)'!$B$10:$B$11</xm:f>
          </x14:formula1>
          <xm:sqref>T464 V474 AC10:AC59 T439 T406:V406 X406:Z406 T442:V442 X442:Z442</xm:sqref>
        </x14:dataValidation>
        <x14:dataValidation type="list" allowBlank="1" showInputMessage="1" showErrorMessage="1">
          <x14:formula1>
            <xm:f>'Y:\OneDrive\01 Vorlagenbauer\01 Aufträge\SSF\1912 Umfragebogen\1 Kundendaten\191120 Check\[2019_01_23_Questionnaire_SSF_Market_Survey_AssetManager.xlsx]Dropdown-Content (Hidden)'!#REF!</xm:f>
          </x14:formula1>
          <xm:sqref>D428</xm:sqref>
        </x14:dataValidation>
        <x14:dataValidation type="list" allowBlank="1" showInputMessage="1" showErrorMessage="1">
          <x14:formula1>
            <xm:f>'Dropdown-Content (Hidden)'!$B$24:$B$28</xm:f>
          </x14:formula1>
          <xm:sqref>T412:AB421</xm:sqref>
        </x14:dataValidation>
        <x14:dataValidation type="list" allowBlank="1" showInputMessage="1" showErrorMessage="1">
          <x14:formula1>
            <xm:f>'Dropdown-Content (Hidden)'!$B$31:$B$33</xm:f>
          </x14:formula1>
          <xm:sqref>T426:AB427</xm:sqref>
        </x14:dataValidation>
        <x14:dataValidation type="list" allowBlank="1" showInputMessage="1" showErrorMessage="1">
          <x14:formula1>
            <xm:f>'Dropdown-Content (Hidden)'!$B$41:$B$43</xm:f>
          </x14:formula1>
          <xm:sqref>AO10:AV59</xm:sqref>
        </x14:dataValidation>
        <x14:dataValidation type="list" allowBlank="1" showInputMessage="1" showErrorMessage="1">
          <x14:formula1>
            <xm:f>'Dropdown-Content (Hidden)'!$B$46:$B$50</xm:f>
          </x14:formula1>
          <xm:sqref>AJ10:AM59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464"/>
  <sheetViews>
    <sheetView showGridLines="0" zoomScaleNormal="100" workbookViewId="0">
      <selection activeCell="B10" sqref="B10:S10"/>
    </sheetView>
  </sheetViews>
  <sheetFormatPr baseColWidth="10" defaultColWidth="11.42578125" defaultRowHeight="15" x14ac:dyDescent="0.25"/>
  <cols>
    <col min="1" max="1" width="10" style="43" customWidth="1"/>
    <col min="2" max="34" width="5" style="43" customWidth="1"/>
    <col min="35" max="67" width="4.85546875" style="43" customWidth="1"/>
    <col min="68" max="68" width="36.42578125" style="43" customWidth="1"/>
    <col min="69" max="72" width="4.85546875" style="43" customWidth="1"/>
    <col min="73" max="73" width="14" style="216" hidden="1" customWidth="1"/>
    <col min="74" max="74" width="12.5703125" style="216" hidden="1" customWidth="1"/>
    <col min="75" max="101" width="5.140625" style="230" hidden="1" customWidth="1"/>
    <col min="102" max="102" width="10.42578125" style="230" hidden="1" customWidth="1"/>
    <col min="103" max="103" width="5.140625" style="230" hidden="1" customWidth="1"/>
    <col min="104" max="105" width="7.85546875" style="230" hidden="1" customWidth="1"/>
    <col min="106" max="110" width="5.140625" style="230" hidden="1" customWidth="1"/>
    <col min="111" max="111" width="5.28515625" style="230" hidden="1" customWidth="1"/>
    <col min="112" max="116" width="5.140625" style="230" hidden="1" customWidth="1"/>
    <col min="117" max="118" width="5.140625" style="216" hidden="1" customWidth="1"/>
    <col min="119" max="119" width="36.7109375" style="216" hidden="1" customWidth="1"/>
    <col min="120" max="121" width="5.140625" style="216" hidden="1" customWidth="1"/>
    <col min="122" max="16384" width="11.42578125" style="43"/>
  </cols>
  <sheetData>
    <row r="1" spans="1:120" ht="26.25" x14ac:dyDescent="0.2">
      <c r="A1" s="7"/>
      <c r="B1" s="119" t="s">
        <v>1051</v>
      </c>
      <c r="C1" s="119"/>
      <c r="D1" s="119"/>
      <c r="E1" s="119"/>
      <c r="F1" s="119"/>
      <c r="G1" s="119"/>
      <c r="H1" s="119"/>
      <c r="I1" s="119"/>
      <c r="J1" s="119"/>
      <c r="K1" s="119"/>
      <c r="L1" s="119"/>
      <c r="M1" s="119"/>
      <c r="N1" s="119"/>
      <c r="O1" s="119"/>
      <c r="P1" s="119"/>
      <c r="Q1" s="119"/>
      <c r="R1" s="119"/>
      <c r="S1" s="119"/>
      <c r="T1" s="16"/>
      <c r="U1" s="16"/>
      <c r="V1" s="16"/>
      <c r="W1" s="16"/>
      <c r="X1" s="16"/>
      <c r="Y1" s="16"/>
      <c r="Z1" s="16"/>
      <c r="AA1" s="16"/>
      <c r="AB1" s="16"/>
      <c r="AC1" s="16"/>
      <c r="AD1" s="16"/>
      <c r="AE1" s="16"/>
      <c r="AF1" s="16"/>
      <c r="AG1" s="16"/>
      <c r="AH1" s="16"/>
      <c r="AI1" s="16"/>
      <c r="AJ1" s="16"/>
      <c r="AK1" s="172"/>
      <c r="BV1" s="231" t="s">
        <v>554</v>
      </c>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row>
    <row r="2" spans="1:120" x14ac:dyDescent="0.2">
      <c r="A2" s="7"/>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13"/>
      <c r="AJ2" s="13"/>
      <c r="AK2" s="172"/>
    </row>
    <row r="3" spans="1:120" ht="241.5" customHeight="1" thickBot="1" x14ac:dyDescent="0.25">
      <c r="A3" s="7"/>
      <c r="B3" s="439" t="s">
        <v>1090</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172"/>
    </row>
    <row r="4" spans="1:120" ht="21.75" thickBot="1" x14ac:dyDescent="0.4">
      <c r="A4" s="7"/>
      <c r="B4" s="18" t="s">
        <v>114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7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3"/>
      <c r="DN4" s="233"/>
      <c r="DO4" s="233"/>
      <c r="DP4" s="233"/>
    </row>
    <row r="5" spans="1:120" ht="15" customHeight="1" x14ac:dyDescent="0.35">
      <c r="A5" s="7"/>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72"/>
      <c r="AD5" s="172"/>
      <c r="AE5" s="172"/>
      <c r="AF5" s="172"/>
      <c r="AG5" s="172"/>
      <c r="AH5" s="172"/>
      <c r="AI5" s="172"/>
      <c r="AJ5" s="13"/>
      <c r="AK5" s="13"/>
      <c r="BX5" s="204"/>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6"/>
    </row>
    <row r="6" spans="1:120" ht="63.75" customHeight="1" x14ac:dyDescent="0.25">
      <c r="A6" s="7"/>
      <c r="B6" s="358" t="s">
        <v>916</v>
      </c>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13"/>
      <c r="AC6" s="400" t="s">
        <v>1091</v>
      </c>
      <c r="AD6" s="400"/>
      <c r="AE6" s="400"/>
      <c r="AF6" s="182"/>
      <c r="AG6" s="455"/>
      <c r="AH6" s="455"/>
      <c r="AI6" s="455"/>
      <c r="AJ6" s="13"/>
      <c r="AK6" s="13"/>
      <c r="BX6" s="204"/>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428" t="s">
        <v>524</v>
      </c>
      <c r="DD6" s="428"/>
      <c r="DE6" s="428"/>
      <c r="DF6" s="208"/>
      <c r="DG6" s="226"/>
      <c r="DH6" s="226"/>
      <c r="DI6" s="226"/>
      <c r="DJ6" s="206"/>
      <c r="DK6" s="206"/>
      <c r="DL6" s="206"/>
      <c r="DM6" s="206"/>
      <c r="DN6" s="206"/>
      <c r="DO6" s="206"/>
      <c r="DP6" s="206"/>
    </row>
    <row r="7" spans="1:120" x14ac:dyDescent="0.25">
      <c r="A7" s="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400"/>
      <c r="AD7" s="400"/>
      <c r="AE7" s="400"/>
      <c r="AF7" s="182"/>
      <c r="AG7" s="455"/>
      <c r="AH7" s="455"/>
      <c r="AI7" s="455"/>
      <c r="AJ7" s="13"/>
      <c r="AK7" s="13"/>
      <c r="BX7" s="204"/>
      <c r="BY7" s="209"/>
      <c r="BZ7" s="209"/>
      <c r="CA7" s="209"/>
      <c r="CB7" s="209"/>
      <c r="CC7" s="209"/>
      <c r="CD7" s="209"/>
      <c r="CE7" s="209"/>
      <c r="CF7" s="209"/>
      <c r="CG7" s="209"/>
      <c r="CH7" s="209"/>
      <c r="CI7" s="209"/>
      <c r="CJ7" s="209"/>
      <c r="CK7" s="209"/>
      <c r="CL7" s="209"/>
      <c r="CM7" s="209"/>
      <c r="CN7" s="209"/>
      <c r="CO7" s="430"/>
      <c r="CP7" s="430"/>
      <c r="CQ7" s="223"/>
      <c r="CR7" s="223"/>
      <c r="CS7" s="223"/>
      <c r="CT7" s="223"/>
      <c r="CU7" s="223"/>
      <c r="CV7" s="223"/>
      <c r="CW7" s="223"/>
      <c r="CX7" s="223"/>
      <c r="CY7" s="209"/>
      <c r="CZ7" s="209"/>
      <c r="DA7" s="209"/>
      <c r="DB7" s="209"/>
      <c r="DC7" s="428"/>
      <c r="DD7" s="428"/>
      <c r="DE7" s="428"/>
      <c r="DF7" s="208"/>
      <c r="DG7" s="226"/>
      <c r="DH7" s="226"/>
      <c r="DI7" s="226"/>
      <c r="DJ7" s="206"/>
      <c r="DK7" s="206"/>
      <c r="DL7" s="206"/>
      <c r="DM7" s="206"/>
      <c r="DN7" s="206"/>
      <c r="DO7" s="206"/>
      <c r="DP7" s="206"/>
    </row>
    <row r="8" spans="1:120" x14ac:dyDescent="0.25">
      <c r="A8" s="7"/>
      <c r="B8" s="13"/>
      <c r="C8" s="13"/>
      <c r="D8" s="13"/>
      <c r="E8" s="13"/>
      <c r="F8" s="13"/>
      <c r="G8" s="13"/>
      <c r="H8" s="13"/>
      <c r="I8" s="13"/>
      <c r="J8" s="13"/>
      <c r="K8" s="13"/>
      <c r="L8" s="13"/>
      <c r="M8" s="13"/>
      <c r="N8" s="13"/>
      <c r="O8" s="13"/>
      <c r="P8" s="13"/>
      <c r="Q8" s="13"/>
      <c r="R8" s="13"/>
      <c r="S8" s="13"/>
      <c r="T8" s="79" t="s">
        <v>270</v>
      </c>
      <c r="U8" s="75"/>
      <c r="V8" s="75"/>
      <c r="W8" s="75"/>
      <c r="X8" s="75"/>
      <c r="Y8" s="75"/>
      <c r="Z8" s="75"/>
      <c r="AA8" s="75"/>
      <c r="AB8" s="13"/>
      <c r="AC8" s="400"/>
      <c r="AD8" s="400"/>
      <c r="AE8" s="400"/>
      <c r="AF8" s="182"/>
      <c r="AG8" s="455"/>
      <c r="AH8" s="455"/>
      <c r="AI8" s="455"/>
      <c r="AJ8" s="13"/>
      <c r="AK8" s="13"/>
      <c r="BX8" s="204"/>
      <c r="BY8" s="210"/>
      <c r="BZ8" s="210"/>
      <c r="CA8" s="210"/>
      <c r="CB8" s="210"/>
      <c r="CC8" s="210"/>
      <c r="CD8" s="210"/>
      <c r="CE8" s="210"/>
      <c r="CF8" s="210"/>
      <c r="CG8" s="210"/>
      <c r="CH8" s="210"/>
      <c r="CI8" s="210"/>
      <c r="CJ8" s="210"/>
      <c r="CK8" s="210"/>
      <c r="CL8" s="210"/>
      <c r="CM8" s="210"/>
      <c r="CN8" s="210"/>
      <c r="CO8" s="210"/>
      <c r="CP8" s="210"/>
      <c r="CQ8" s="211" t="s">
        <v>522</v>
      </c>
      <c r="CR8" s="212"/>
      <c r="CS8" s="212"/>
      <c r="CT8" s="212"/>
      <c r="CU8" s="212"/>
      <c r="CV8" s="212"/>
      <c r="CW8" s="212"/>
      <c r="CX8" s="212"/>
      <c r="CY8" s="210"/>
      <c r="CZ8" s="210"/>
      <c r="DA8" s="210"/>
      <c r="DB8" s="210"/>
      <c r="DC8" s="428"/>
      <c r="DD8" s="428"/>
      <c r="DE8" s="428"/>
      <c r="DF8" s="208"/>
      <c r="DG8" s="226"/>
      <c r="DH8" s="226"/>
      <c r="DI8" s="226"/>
      <c r="DJ8" s="206"/>
      <c r="DK8" s="206"/>
      <c r="DL8" s="206"/>
      <c r="DM8" s="206"/>
      <c r="DN8" s="206"/>
      <c r="DO8" s="206"/>
      <c r="DP8" s="206"/>
    </row>
    <row r="9" spans="1:120" ht="162.75" customHeight="1" x14ac:dyDescent="0.25">
      <c r="A9" s="7" t="s">
        <v>115</v>
      </c>
      <c r="B9" s="403" t="s">
        <v>935</v>
      </c>
      <c r="C9" s="440"/>
      <c r="D9" s="440"/>
      <c r="E9" s="440"/>
      <c r="F9" s="440"/>
      <c r="G9" s="440"/>
      <c r="H9" s="440"/>
      <c r="I9" s="440"/>
      <c r="J9" s="440"/>
      <c r="K9" s="440"/>
      <c r="L9" s="440"/>
      <c r="M9" s="440"/>
      <c r="N9" s="440"/>
      <c r="O9" s="440"/>
      <c r="P9" s="440"/>
      <c r="Q9" s="440"/>
      <c r="R9" s="440"/>
      <c r="S9" s="13"/>
      <c r="T9" s="40" t="s">
        <v>53</v>
      </c>
      <c r="U9" s="304" t="s">
        <v>910</v>
      </c>
      <c r="V9" s="40" t="s">
        <v>54</v>
      </c>
      <c r="W9" s="40" t="s">
        <v>116</v>
      </c>
      <c r="X9" s="40" t="s">
        <v>117</v>
      </c>
      <c r="Y9" s="40" t="s">
        <v>56</v>
      </c>
      <c r="Z9" s="40" t="s">
        <v>57</v>
      </c>
      <c r="AA9" s="40" t="s">
        <v>58</v>
      </c>
      <c r="AB9" s="13"/>
      <c r="AC9" s="400"/>
      <c r="AD9" s="400"/>
      <c r="AE9" s="400"/>
      <c r="AF9" s="182"/>
      <c r="AG9" s="455"/>
      <c r="AH9" s="455"/>
      <c r="AI9" s="455"/>
      <c r="AJ9" s="13"/>
      <c r="AK9" s="13"/>
      <c r="BX9" s="204" t="s">
        <v>51</v>
      </c>
      <c r="BY9" s="429" t="s">
        <v>52</v>
      </c>
      <c r="BZ9" s="429"/>
      <c r="CA9" s="429"/>
      <c r="CB9" s="429"/>
      <c r="CC9" s="429"/>
      <c r="CD9" s="429"/>
      <c r="CE9" s="429"/>
      <c r="CF9" s="429"/>
      <c r="CG9" s="429"/>
      <c r="CH9" s="429"/>
      <c r="CI9" s="429"/>
      <c r="CJ9" s="429"/>
      <c r="CK9" s="429"/>
      <c r="CL9" s="429"/>
      <c r="CM9" s="429"/>
      <c r="CN9" s="429"/>
      <c r="CO9" s="429"/>
      <c r="CP9" s="429"/>
      <c r="CQ9" s="234" t="s">
        <v>53</v>
      </c>
      <c r="CR9" s="213" t="s">
        <v>118</v>
      </c>
      <c r="CS9" s="213" t="s">
        <v>54</v>
      </c>
      <c r="CT9" s="213" t="s">
        <v>59</v>
      </c>
      <c r="CU9" s="213" t="s">
        <v>55</v>
      </c>
      <c r="CV9" s="234" t="s">
        <v>56</v>
      </c>
      <c r="CW9" s="234" t="s">
        <v>57</v>
      </c>
      <c r="CX9" s="234" t="s">
        <v>58</v>
      </c>
      <c r="CY9" s="207"/>
      <c r="CZ9" s="234" t="s">
        <v>576</v>
      </c>
      <c r="DA9" s="234" t="s">
        <v>577</v>
      </c>
      <c r="DB9" s="207"/>
      <c r="DC9" s="428"/>
      <c r="DD9" s="428"/>
      <c r="DE9" s="428"/>
      <c r="DF9" s="208"/>
      <c r="DG9" s="227" t="str">
        <f>'Dropdown-Content (Hidden)'!C67</f>
        <v>EX_</v>
      </c>
      <c r="DH9" s="227" t="str">
        <f>'Dropdown-Content (Hidden)'!C68</f>
        <v>NB_</v>
      </c>
      <c r="DI9" s="227" t="str">
        <f>'Dropdown-Content (Hidden)'!C69</f>
        <v>BC_</v>
      </c>
      <c r="DJ9" s="227" t="str">
        <f>'Dropdown-Content (Hidden)'!C70</f>
        <v>TH_</v>
      </c>
      <c r="DK9" s="227" t="str">
        <f>'Dropdown-Content (Hidden)'!C71</f>
        <v>II_</v>
      </c>
      <c r="DL9" s="227" t="str">
        <f>'Dropdown-Content (Hidden)'!C72</f>
        <v>EN_</v>
      </c>
      <c r="DM9" s="227" t="str">
        <f>'Dropdown-Content (Hidden)'!C73</f>
        <v>VO_</v>
      </c>
      <c r="DN9" s="227" t="str">
        <f>'Dropdown-Content (Hidden)'!C74</f>
        <v>IN_</v>
      </c>
      <c r="DO9" s="159" t="s">
        <v>523</v>
      </c>
      <c r="DP9" s="206"/>
    </row>
    <row r="10" spans="1:120" ht="25.5" customHeight="1" x14ac:dyDescent="0.25">
      <c r="A10" s="45">
        <v>1</v>
      </c>
      <c r="B10" s="364"/>
      <c r="C10" s="364"/>
      <c r="D10" s="364"/>
      <c r="E10" s="364"/>
      <c r="F10" s="364"/>
      <c r="G10" s="364"/>
      <c r="H10" s="364"/>
      <c r="I10" s="364"/>
      <c r="J10" s="364"/>
      <c r="K10" s="364"/>
      <c r="L10" s="364"/>
      <c r="M10" s="364"/>
      <c r="N10" s="364"/>
      <c r="O10" s="364"/>
      <c r="P10" s="364"/>
      <c r="Q10" s="364"/>
      <c r="R10" s="364"/>
      <c r="S10" s="450"/>
      <c r="T10" s="19"/>
      <c r="U10" s="19"/>
      <c r="V10" s="19"/>
      <c r="W10" s="19"/>
      <c r="X10" s="19"/>
      <c r="Y10" s="19"/>
      <c r="Z10" s="19"/>
      <c r="AA10" s="19"/>
      <c r="AB10" s="13"/>
      <c r="AC10" s="367"/>
      <c r="AD10" s="367"/>
      <c r="AE10" s="367"/>
      <c r="AF10" s="182"/>
      <c r="AG10" s="282"/>
      <c r="AH10" s="282"/>
      <c r="AI10" s="282"/>
      <c r="AJ10" s="13"/>
      <c r="AK10" s="13"/>
      <c r="BX10" s="214">
        <v>1</v>
      </c>
      <c r="BY10" s="426">
        <f t="shared" ref="BY10:BY59" si="0">B10</f>
        <v>0</v>
      </c>
      <c r="BZ10" s="426"/>
      <c r="CA10" s="426"/>
      <c r="CB10" s="426"/>
      <c r="CC10" s="426"/>
      <c r="CD10" s="426"/>
      <c r="CE10" s="426"/>
      <c r="CF10" s="426"/>
      <c r="CG10" s="426"/>
      <c r="CH10" s="426"/>
      <c r="CI10" s="426"/>
      <c r="CJ10" s="426"/>
      <c r="CK10" s="426"/>
      <c r="CL10" s="426"/>
      <c r="CM10" s="426"/>
      <c r="CN10" s="426"/>
      <c r="CO10" s="426"/>
      <c r="CP10" s="426"/>
      <c r="CQ10" s="215" t="str">
        <f>'Dropdown-Content (Hidden)'!G138</f>
        <v/>
      </c>
      <c r="CR10" s="215" t="str">
        <f t="shared" ref="CR10:CU41" si="1">IF(U10="","","x")</f>
        <v/>
      </c>
      <c r="CS10" s="215" t="str">
        <f t="shared" si="1"/>
        <v/>
      </c>
      <c r="CT10" s="215" t="str">
        <f t="shared" si="1"/>
        <v/>
      </c>
      <c r="CU10" s="215" t="str">
        <f t="shared" si="1"/>
        <v/>
      </c>
      <c r="CV10" s="215" t="str">
        <f t="shared" ref="CV10:CV41" si="2">IF(COUNTA($T$407,$X$407)=0,"",IF(Y10="","",Y10))</f>
        <v/>
      </c>
      <c r="CW10" s="215" t="str">
        <f t="shared" ref="CW10:CW41" si="3">IF(COUNTA($T$442,$X$442)=0,"",IF(Z10="","","x"))</f>
        <v/>
      </c>
      <c r="CX10" s="222">
        <f t="shared" ref="CX10:CX41" si="4">IF(AA10="",0,MAX($AA$455:$AF$460,$AA$462))</f>
        <v>0</v>
      </c>
      <c r="CY10" s="207"/>
      <c r="CZ10" s="222" t="str">
        <f>IF(CV10="x",'Data (Hidden)'!$C$529,"")</f>
        <v/>
      </c>
      <c r="DA10" s="222" t="str">
        <f>IF(CW10="x",'Data (Hidden)'!$C$533,"")</f>
        <v/>
      </c>
      <c r="DB10" s="207"/>
      <c r="DC10" s="427">
        <f>IF(COUNTBLANK(CQ10:CU10)=5,MAX(CX10:DA10),100%)</f>
        <v>0</v>
      </c>
      <c r="DD10" s="427"/>
      <c r="DE10" s="427"/>
      <c r="DF10" s="208"/>
      <c r="DG10" s="228" t="str">
        <f t="shared" ref="DG10:DM25" si="5">IF(CQ10="x",DG$9,"")</f>
        <v/>
      </c>
      <c r="DH10" s="228" t="str">
        <f t="shared" si="5"/>
        <v/>
      </c>
      <c r="DI10" s="228" t="str">
        <f t="shared" si="5"/>
        <v/>
      </c>
      <c r="DJ10" s="228" t="str">
        <f t="shared" si="5"/>
        <v/>
      </c>
      <c r="DK10" s="228" t="str">
        <f t="shared" si="5"/>
        <v/>
      </c>
      <c r="DL10" s="228" t="str">
        <f t="shared" si="5"/>
        <v/>
      </c>
      <c r="DM10" s="228" t="str">
        <f t="shared" si="5"/>
        <v/>
      </c>
      <c r="DN10" s="228" t="str">
        <f>IF(CX10&gt;0,$DN$9,"")</f>
        <v/>
      </c>
      <c r="DO10" s="229" t="str">
        <f>DG10&amp;DH10&amp;DI10&amp;DJ10&amp;DK10&amp;DL10&amp;DM10&amp;DN10</f>
        <v/>
      </c>
      <c r="DP10" s="206"/>
    </row>
    <row r="11" spans="1:120" ht="25.5" customHeight="1" x14ac:dyDescent="0.25">
      <c r="A11" s="45">
        <v>2</v>
      </c>
      <c r="B11" s="451"/>
      <c r="C11" s="451"/>
      <c r="D11" s="451"/>
      <c r="E11" s="451"/>
      <c r="F11" s="451"/>
      <c r="G11" s="451"/>
      <c r="H11" s="451"/>
      <c r="I11" s="451"/>
      <c r="J11" s="451"/>
      <c r="K11" s="451"/>
      <c r="L11" s="451"/>
      <c r="M11" s="451"/>
      <c r="N11" s="451"/>
      <c r="O11" s="451"/>
      <c r="P11" s="451"/>
      <c r="Q11" s="451"/>
      <c r="R11" s="451"/>
      <c r="S11" s="452"/>
      <c r="T11" s="19"/>
      <c r="U11" s="19"/>
      <c r="V11" s="19"/>
      <c r="W11" s="19"/>
      <c r="X11" s="19"/>
      <c r="Y11" s="19"/>
      <c r="Z11" s="19"/>
      <c r="AA11" s="19"/>
      <c r="AB11" s="13"/>
      <c r="AC11" s="367"/>
      <c r="AD11" s="367"/>
      <c r="AE11" s="367"/>
      <c r="AF11" s="182"/>
      <c r="AG11" s="282"/>
      <c r="AH11" s="282"/>
      <c r="AI11" s="282"/>
      <c r="AJ11" s="13"/>
      <c r="AK11" s="13"/>
      <c r="BX11" s="214">
        <v>2</v>
      </c>
      <c r="BY11" s="426">
        <f t="shared" si="0"/>
        <v>0</v>
      </c>
      <c r="BZ11" s="426"/>
      <c r="CA11" s="426"/>
      <c r="CB11" s="426"/>
      <c r="CC11" s="426"/>
      <c r="CD11" s="426"/>
      <c r="CE11" s="426"/>
      <c r="CF11" s="426"/>
      <c r="CG11" s="426"/>
      <c r="CH11" s="426"/>
      <c r="CI11" s="426"/>
      <c r="CJ11" s="426"/>
      <c r="CK11" s="426"/>
      <c r="CL11" s="426"/>
      <c r="CM11" s="426"/>
      <c r="CN11" s="426"/>
      <c r="CO11" s="426"/>
      <c r="CP11" s="426"/>
      <c r="CQ11" s="215" t="str">
        <f>'Dropdown-Content (Hidden)'!G139</f>
        <v/>
      </c>
      <c r="CR11" s="215" t="str">
        <f t="shared" si="1"/>
        <v/>
      </c>
      <c r="CS11" s="215" t="str">
        <f t="shared" si="1"/>
        <v/>
      </c>
      <c r="CT11" s="215" t="str">
        <f t="shared" si="1"/>
        <v/>
      </c>
      <c r="CU11" s="215" t="str">
        <f t="shared" si="1"/>
        <v/>
      </c>
      <c r="CV11" s="215" t="str">
        <f t="shared" si="2"/>
        <v/>
      </c>
      <c r="CW11" s="215" t="str">
        <f t="shared" si="3"/>
        <v/>
      </c>
      <c r="CX11" s="222">
        <f t="shared" si="4"/>
        <v>0</v>
      </c>
      <c r="CY11" s="207"/>
      <c r="CZ11" s="222" t="str">
        <f>IF(CV11="x",'Data (Hidden)'!$C$529,"")</f>
        <v/>
      </c>
      <c r="DA11" s="222" t="str">
        <f>IF(CW11="x",'Data (Hidden)'!$C$533,"")</f>
        <v/>
      </c>
      <c r="DB11" s="207"/>
      <c r="DC11" s="427">
        <f t="shared" ref="DC11:DC59" si="6">IF(COUNTBLANK(CQ11:CU11)=5,MAX(CX11:DA11),100%)</f>
        <v>0</v>
      </c>
      <c r="DD11" s="427"/>
      <c r="DE11" s="427"/>
      <c r="DF11" s="208"/>
      <c r="DG11" s="228" t="str">
        <f t="shared" si="5"/>
        <v/>
      </c>
      <c r="DH11" s="228" t="str">
        <f t="shared" si="5"/>
        <v/>
      </c>
      <c r="DI11" s="228" t="str">
        <f t="shared" si="5"/>
        <v/>
      </c>
      <c r="DJ11" s="228" t="str">
        <f t="shared" si="5"/>
        <v/>
      </c>
      <c r="DK11" s="228" t="str">
        <f t="shared" si="5"/>
        <v/>
      </c>
      <c r="DL11" s="228" t="str">
        <f t="shared" si="5"/>
        <v/>
      </c>
      <c r="DM11" s="228" t="str">
        <f t="shared" si="5"/>
        <v/>
      </c>
      <c r="DN11" s="228" t="str">
        <f t="shared" ref="DN11:DN59" si="7">IF(CX11&gt;0,$DN$9,"")</f>
        <v/>
      </c>
      <c r="DO11" s="229" t="str">
        <f t="shared" ref="DO11:DO59" si="8">DG11&amp;DH11&amp;DI11&amp;DJ11&amp;DK11&amp;DL11&amp;DM11&amp;DN11</f>
        <v/>
      </c>
      <c r="DP11" s="206"/>
    </row>
    <row r="12" spans="1:120" ht="25.5" customHeight="1" x14ac:dyDescent="0.25">
      <c r="A12" s="45">
        <v>3</v>
      </c>
      <c r="B12" s="364"/>
      <c r="C12" s="364"/>
      <c r="D12" s="364"/>
      <c r="E12" s="364"/>
      <c r="F12" s="364"/>
      <c r="G12" s="364"/>
      <c r="H12" s="364"/>
      <c r="I12" s="364"/>
      <c r="J12" s="364"/>
      <c r="K12" s="364"/>
      <c r="L12" s="364"/>
      <c r="M12" s="364"/>
      <c r="N12" s="364"/>
      <c r="O12" s="364"/>
      <c r="P12" s="364"/>
      <c r="Q12" s="364"/>
      <c r="R12" s="364"/>
      <c r="S12" s="450"/>
      <c r="T12" s="19"/>
      <c r="U12" s="19"/>
      <c r="V12" s="19"/>
      <c r="W12" s="19"/>
      <c r="X12" s="19"/>
      <c r="Y12" s="19"/>
      <c r="Z12" s="19"/>
      <c r="AA12" s="19"/>
      <c r="AB12" s="13"/>
      <c r="AC12" s="367"/>
      <c r="AD12" s="367"/>
      <c r="AE12" s="367"/>
      <c r="AF12" s="182"/>
      <c r="AG12" s="282"/>
      <c r="AH12" s="282"/>
      <c r="AI12" s="282"/>
      <c r="AJ12" s="13"/>
      <c r="AK12" s="13"/>
      <c r="BX12" s="214">
        <v>3</v>
      </c>
      <c r="BY12" s="426">
        <f t="shared" si="0"/>
        <v>0</v>
      </c>
      <c r="BZ12" s="426"/>
      <c r="CA12" s="426"/>
      <c r="CB12" s="426"/>
      <c r="CC12" s="426"/>
      <c r="CD12" s="426"/>
      <c r="CE12" s="426"/>
      <c r="CF12" s="426"/>
      <c r="CG12" s="426"/>
      <c r="CH12" s="426"/>
      <c r="CI12" s="426"/>
      <c r="CJ12" s="426"/>
      <c r="CK12" s="426"/>
      <c r="CL12" s="426"/>
      <c r="CM12" s="426"/>
      <c r="CN12" s="426"/>
      <c r="CO12" s="426"/>
      <c r="CP12" s="426"/>
      <c r="CQ12" s="215" t="str">
        <f>'Dropdown-Content (Hidden)'!G140</f>
        <v/>
      </c>
      <c r="CR12" s="215" t="str">
        <f t="shared" si="1"/>
        <v/>
      </c>
      <c r="CS12" s="215" t="str">
        <f t="shared" si="1"/>
        <v/>
      </c>
      <c r="CT12" s="215" t="str">
        <f t="shared" si="1"/>
        <v/>
      </c>
      <c r="CU12" s="215" t="str">
        <f t="shared" si="1"/>
        <v/>
      </c>
      <c r="CV12" s="215" t="str">
        <f t="shared" si="2"/>
        <v/>
      </c>
      <c r="CW12" s="215" t="str">
        <f t="shared" si="3"/>
        <v/>
      </c>
      <c r="CX12" s="222">
        <f t="shared" si="4"/>
        <v>0</v>
      </c>
      <c r="CY12" s="207"/>
      <c r="CZ12" s="222" t="str">
        <f>IF(CV12="x",'Data (Hidden)'!$C$529,"")</f>
        <v/>
      </c>
      <c r="DA12" s="222" t="str">
        <f>IF(CW12="x",'Data (Hidden)'!$C$533,"")</f>
        <v/>
      </c>
      <c r="DB12" s="207"/>
      <c r="DC12" s="427">
        <f t="shared" si="6"/>
        <v>0</v>
      </c>
      <c r="DD12" s="427"/>
      <c r="DE12" s="427"/>
      <c r="DF12" s="208"/>
      <c r="DG12" s="228" t="str">
        <f t="shared" si="5"/>
        <v/>
      </c>
      <c r="DH12" s="228" t="str">
        <f t="shared" si="5"/>
        <v/>
      </c>
      <c r="DI12" s="228" t="str">
        <f t="shared" si="5"/>
        <v/>
      </c>
      <c r="DJ12" s="228" t="str">
        <f t="shared" si="5"/>
        <v/>
      </c>
      <c r="DK12" s="228" t="str">
        <f t="shared" si="5"/>
        <v/>
      </c>
      <c r="DL12" s="228" t="str">
        <f t="shared" si="5"/>
        <v/>
      </c>
      <c r="DM12" s="228" t="str">
        <f t="shared" si="5"/>
        <v/>
      </c>
      <c r="DN12" s="228" t="str">
        <f t="shared" si="7"/>
        <v/>
      </c>
      <c r="DO12" s="229" t="str">
        <f t="shared" si="8"/>
        <v/>
      </c>
      <c r="DP12" s="206"/>
    </row>
    <row r="13" spans="1:120" ht="25.5" customHeight="1" x14ac:dyDescent="0.25">
      <c r="A13" s="45">
        <v>4</v>
      </c>
      <c r="B13" s="451"/>
      <c r="C13" s="451"/>
      <c r="D13" s="451"/>
      <c r="E13" s="451"/>
      <c r="F13" s="451"/>
      <c r="G13" s="451"/>
      <c r="H13" s="451"/>
      <c r="I13" s="451"/>
      <c r="J13" s="451"/>
      <c r="K13" s="451"/>
      <c r="L13" s="451"/>
      <c r="M13" s="451"/>
      <c r="N13" s="451"/>
      <c r="O13" s="451"/>
      <c r="P13" s="451"/>
      <c r="Q13" s="451"/>
      <c r="R13" s="451"/>
      <c r="S13" s="452"/>
      <c r="T13" s="19"/>
      <c r="U13" s="19"/>
      <c r="V13" s="19"/>
      <c r="W13" s="19"/>
      <c r="X13" s="19"/>
      <c r="Y13" s="19"/>
      <c r="Z13" s="19"/>
      <c r="AA13" s="19"/>
      <c r="AB13" s="13"/>
      <c r="AC13" s="367"/>
      <c r="AD13" s="367"/>
      <c r="AE13" s="367"/>
      <c r="AF13" s="182"/>
      <c r="AG13" s="282"/>
      <c r="AH13" s="282"/>
      <c r="AI13" s="282"/>
      <c r="AJ13" s="13"/>
      <c r="AK13" s="13"/>
      <c r="BX13" s="214">
        <v>4</v>
      </c>
      <c r="BY13" s="426">
        <f t="shared" si="0"/>
        <v>0</v>
      </c>
      <c r="BZ13" s="426"/>
      <c r="CA13" s="426"/>
      <c r="CB13" s="426"/>
      <c r="CC13" s="426"/>
      <c r="CD13" s="426"/>
      <c r="CE13" s="426"/>
      <c r="CF13" s="426"/>
      <c r="CG13" s="426"/>
      <c r="CH13" s="426"/>
      <c r="CI13" s="426"/>
      <c r="CJ13" s="426"/>
      <c r="CK13" s="426"/>
      <c r="CL13" s="426"/>
      <c r="CM13" s="426"/>
      <c r="CN13" s="426"/>
      <c r="CO13" s="426"/>
      <c r="CP13" s="426"/>
      <c r="CQ13" s="215" t="str">
        <f>'Dropdown-Content (Hidden)'!G141</f>
        <v/>
      </c>
      <c r="CR13" s="215" t="str">
        <f t="shared" si="1"/>
        <v/>
      </c>
      <c r="CS13" s="215" t="str">
        <f t="shared" si="1"/>
        <v/>
      </c>
      <c r="CT13" s="215" t="str">
        <f t="shared" si="1"/>
        <v/>
      </c>
      <c r="CU13" s="215" t="str">
        <f t="shared" si="1"/>
        <v/>
      </c>
      <c r="CV13" s="215" t="str">
        <f t="shared" si="2"/>
        <v/>
      </c>
      <c r="CW13" s="215" t="str">
        <f t="shared" si="3"/>
        <v/>
      </c>
      <c r="CX13" s="222">
        <f t="shared" si="4"/>
        <v>0</v>
      </c>
      <c r="CY13" s="207"/>
      <c r="CZ13" s="222" t="str">
        <f>IF(CV13="x",'Data (Hidden)'!$C$529,"")</f>
        <v/>
      </c>
      <c r="DA13" s="222" t="str">
        <f>IF(CW13="x",'Data (Hidden)'!$C$533,"")</f>
        <v/>
      </c>
      <c r="DB13" s="207"/>
      <c r="DC13" s="427">
        <f t="shared" si="6"/>
        <v>0</v>
      </c>
      <c r="DD13" s="427"/>
      <c r="DE13" s="427"/>
      <c r="DF13" s="208"/>
      <c r="DG13" s="228" t="str">
        <f t="shared" si="5"/>
        <v/>
      </c>
      <c r="DH13" s="228" t="str">
        <f t="shared" si="5"/>
        <v/>
      </c>
      <c r="DI13" s="228" t="str">
        <f t="shared" si="5"/>
        <v/>
      </c>
      <c r="DJ13" s="228" t="str">
        <f t="shared" si="5"/>
        <v/>
      </c>
      <c r="DK13" s="228" t="str">
        <f t="shared" si="5"/>
        <v/>
      </c>
      <c r="DL13" s="228" t="str">
        <f t="shared" si="5"/>
        <v/>
      </c>
      <c r="DM13" s="228" t="str">
        <f t="shared" si="5"/>
        <v/>
      </c>
      <c r="DN13" s="228" t="str">
        <f t="shared" si="7"/>
        <v/>
      </c>
      <c r="DO13" s="229" t="str">
        <f t="shared" si="8"/>
        <v/>
      </c>
      <c r="DP13" s="206"/>
    </row>
    <row r="14" spans="1:120" ht="25.5" customHeight="1" x14ac:dyDescent="0.25">
      <c r="A14" s="45">
        <v>5</v>
      </c>
      <c r="B14" s="364"/>
      <c r="C14" s="364"/>
      <c r="D14" s="364"/>
      <c r="E14" s="364"/>
      <c r="F14" s="364"/>
      <c r="G14" s="364"/>
      <c r="H14" s="364"/>
      <c r="I14" s="364"/>
      <c r="J14" s="364"/>
      <c r="K14" s="364"/>
      <c r="L14" s="364"/>
      <c r="M14" s="364"/>
      <c r="N14" s="364"/>
      <c r="O14" s="364"/>
      <c r="P14" s="364"/>
      <c r="Q14" s="364"/>
      <c r="R14" s="364"/>
      <c r="S14" s="450"/>
      <c r="T14" s="19"/>
      <c r="U14" s="19"/>
      <c r="V14" s="19"/>
      <c r="W14" s="19"/>
      <c r="X14" s="19"/>
      <c r="Y14" s="19"/>
      <c r="Z14" s="19"/>
      <c r="AA14" s="19"/>
      <c r="AB14" s="13"/>
      <c r="AC14" s="367"/>
      <c r="AD14" s="367"/>
      <c r="AE14" s="367"/>
      <c r="AF14" s="182"/>
      <c r="AG14" s="282"/>
      <c r="AH14" s="282"/>
      <c r="AI14" s="282"/>
      <c r="AJ14" s="13"/>
      <c r="AK14" s="13"/>
      <c r="BX14" s="214">
        <v>5</v>
      </c>
      <c r="BY14" s="426">
        <f t="shared" si="0"/>
        <v>0</v>
      </c>
      <c r="BZ14" s="426"/>
      <c r="CA14" s="426"/>
      <c r="CB14" s="426"/>
      <c r="CC14" s="426"/>
      <c r="CD14" s="426"/>
      <c r="CE14" s="426"/>
      <c r="CF14" s="426"/>
      <c r="CG14" s="426"/>
      <c r="CH14" s="426"/>
      <c r="CI14" s="426"/>
      <c r="CJ14" s="426"/>
      <c r="CK14" s="426"/>
      <c r="CL14" s="426"/>
      <c r="CM14" s="426"/>
      <c r="CN14" s="426"/>
      <c r="CO14" s="426"/>
      <c r="CP14" s="426"/>
      <c r="CQ14" s="215" t="str">
        <f>'Dropdown-Content (Hidden)'!G142</f>
        <v/>
      </c>
      <c r="CR14" s="215" t="str">
        <f t="shared" si="1"/>
        <v/>
      </c>
      <c r="CS14" s="215" t="str">
        <f t="shared" si="1"/>
        <v/>
      </c>
      <c r="CT14" s="215" t="str">
        <f t="shared" si="1"/>
        <v/>
      </c>
      <c r="CU14" s="215" t="str">
        <f t="shared" si="1"/>
        <v/>
      </c>
      <c r="CV14" s="215" t="str">
        <f t="shared" si="2"/>
        <v/>
      </c>
      <c r="CW14" s="215" t="str">
        <f t="shared" si="3"/>
        <v/>
      </c>
      <c r="CX14" s="222">
        <f t="shared" si="4"/>
        <v>0</v>
      </c>
      <c r="CY14" s="207"/>
      <c r="CZ14" s="222" t="str">
        <f>IF(CV14="x",'Data (Hidden)'!$C$529,"")</f>
        <v/>
      </c>
      <c r="DA14" s="222" t="str">
        <f>IF(CW14="x",'Data (Hidden)'!$C$533,"")</f>
        <v/>
      </c>
      <c r="DB14" s="207"/>
      <c r="DC14" s="427">
        <f t="shared" si="6"/>
        <v>0</v>
      </c>
      <c r="DD14" s="427"/>
      <c r="DE14" s="427"/>
      <c r="DF14" s="208"/>
      <c r="DG14" s="228" t="str">
        <f t="shared" si="5"/>
        <v/>
      </c>
      <c r="DH14" s="228" t="str">
        <f t="shared" si="5"/>
        <v/>
      </c>
      <c r="DI14" s="228" t="str">
        <f t="shared" si="5"/>
        <v/>
      </c>
      <c r="DJ14" s="228" t="str">
        <f t="shared" si="5"/>
        <v/>
      </c>
      <c r="DK14" s="228" t="str">
        <f t="shared" si="5"/>
        <v/>
      </c>
      <c r="DL14" s="228" t="str">
        <f t="shared" si="5"/>
        <v/>
      </c>
      <c r="DM14" s="228" t="str">
        <f t="shared" si="5"/>
        <v/>
      </c>
      <c r="DN14" s="228" t="str">
        <f t="shared" si="7"/>
        <v/>
      </c>
      <c r="DO14" s="229" t="str">
        <f t="shared" si="8"/>
        <v/>
      </c>
      <c r="DP14" s="206"/>
    </row>
    <row r="15" spans="1:120" ht="25.5" customHeight="1" x14ac:dyDescent="0.25">
      <c r="A15" s="45">
        <v>6</v>
      </c>
      <c r="B15" s="451"/>
      <c r="C15" s="451"/>
      <c r="D15" s="451"/>
      <c r="E15" s="451"/>
      <c r="F15" s="451"/>
      <c r="G15" s="451"/>
      <c r="H15" s="451"/>
      <c r="I15" s="451"/>
      <c r="J15" s="451"/>
      <c r="K15" s="451"/>
      <c r="L15" s="451"/>
      <c r="M15" s="451"/>
      <c r="N15" s="451"/>
      <c r="O15" s="451"/>
      <c r="P15" s="451"/>
      <c r="Q15" s="451"/>
      <c r="R15" s="451"/>
      <c r="S15" s="452"/>
      <c r="T15" s="19"/>
      <c r="U15" s="19"/>
      <c r="V15" s="19"/>
      <c r="W15" s="19"/>
      <c r="X15" s="19"/>
      <c r="Y15" s="19"/>
      <c r="Z15" s="19"/>
      <c r="AA15" s="19"/>
      <c r="AB15" s="13"/>
      <c r="AC15" s="367"/>
      <c r="AD15" s="367"/>
      <c r="AE15" s="367"/>
      <c r="AF15" s="182"/>
      <c r="AG15" s="282"/>
      <c r="AH15" s="282"/>
      <c r="AI15" s="282"/>
      <c r="AJ15" s="13"/>
      <c r="AK15" s="13"/>
      <c r="BX15" s="214">
        <v>6</v>
      </c>
      <c r="BY15" s="426">
        <f t="shared" si="0"/>
        <v>0</v>
      </c>
      <c r="BZ15" s="426"/>
      <c r="CA15" s="426"/>
      <c r="CB15" s="426"/>
      <c r="CC15" s="426"/>
      <c r="CD15" s="426"/>
      <c r="CE15" s="426"/>
      <c r="CF15" s="426"/>
      <c r="CG15" s="426"/>
      <c r="CH15" s="426"/>
      <c r="CI15" s="426"/>
      <c r="CJ15" s="426"/>
      <c r="CK15" s="426"/>
      <c r="CL15" s="426"/>
      <c r="CM15" s="426"/>
      <c r="CN15" s="426"/>
      <c r="CO15" s="426"/>
      <c r="CP15" s="426"/>
      <c r="CQ15" s="215" t="str">
        <f>'Dropdown-Content (Hidden)'!G143</f>
        <v/>
      </c>
      <c r="CR15" s="215" t="str">
        <f t="shared" si="1"/>
        <v/>
      </c>
      <c r="CS15" s="215" t="str">
        <f t="shared" si="1"/>
        <v/>
      </c>
      <c r="CT15" s="215" t="str">
        <f t="shared" si="1"/>
        <v/>
      </c>
      <c r="CU15" s="215" t="str">
        <f t="shared" si="1"/>
        <v/>
      </c>
      <c r="CV15" s="215" t="str">
        <f t="shared" si="2"/>
        <v/>
      </c>
      <c r="CW15" s="215" t="str">
        <f t="shared" si="3"/>
        <v/>
      </c>
      <c r="CX15" s="222">
        <f t="shared" si="4"/>
        <v>0</v>
      </c>
      <c r="CY15" s="207"/>
      <c r="CZ15" s="222" t="str">
        <f>IF(CV15="x",'Data (Hidden)'!$C$529,"")</f>
        <v/>
      </c>
      <c r="DA15" s="222" t="str">
        <f>IF(CW15="x",'Data (Hidden)'!$C$533,"")</f>
        <v/>
      </c>
      <c r="DB15" s="207"/>
      <c r="DC15" s="427">
        <f t="shared" si="6"/>
        <v>0</v>
      </c>
      <c r="DD15" s="427"/>
      <c r="DE15" s="427"/>
      <c r="DF15" s="208"/>
      <c r="DG15" s="228" t="str">
        <f t="shared" si="5"/>
        <v/>
      </c>
      <c r="DH15" s="228" t="str">
        <f t="shared" si="5"/>
        <v/>
      </c>
      <c r="DI15" s="228" t="str">
        <f t="shared" si="5"/>
        <v/>
      </c>
      <c r="DJ15" s="228" t="str">
        <f t="shared" si="5"/>
        <v/>
      </c>
      <c r="DK15" s="228" t="str">
        <f t="shared" si="5"/>
        <v/>
      </c>
      <c r="DL15" s="228" t="str">
        <f t="shared" si="5"/>
        <v/>
      </c>
      <c r="DM15" s="228" t="str">
        <f t="shared" si="5"/>
        <v/>
      </c>
      <c r="DN15" s="228" t="str">
        <f t="shared" si="7"/>
        <v/>
      </c>
      <c r="DO15" s="229" t="str">
        <f t="shared" si="8"/>
        <v/>
      </c>
      <c r="DP15" s="206"/>
    </row>
    <row r="16" spans="1:120" ht="25.5" customHeight="1" x14ac:dyDescent="0.25">
      <c r="A16" s="45">
        <v>7</v>
      </c>
      <c r="B16" s="364"/>
      <c r="C16" s="364"/>
      <c r="D16" s="364"/>
      <c r="E16" s="364"/>
      <c r="F16" s="364"/>
      <c r="G16" s="364"/>
      <c r="H16" s="364"/>
      <c r="I16" s="364"/>
      <c r="J16" s="364"/>
      <c r="K16" s="364"/>
      <c r="L16" s="364"/>
      <c r="M16" s="364"/>
      <c r="N16" s="364"/>
      <c r="O16" s="364"/>
      <c r="P16" s="364"/>
      <c r="Q16" s="364"/>
      <c r="R16" s="364"/>
      <c r="S16" s="450"/>
      <c r="T16" s="19"/>
      <c r="U16" s="19"/>
      <c r="V16" s="19"/>
      <c r="W16" s="19"/>
      <c r="X16" s="19"/>
      <c r="Y16" s="19"/>
      <c r="Z16" s="19"/>
      <c r="AA16" s="19"/>
      <c r="AB16" s="13"/>
      <c r="AC16" s="367"/>
      <c r="AD16" s="367"/>
      <c r="AE16" s="367"/>
      <c r="AF16" s="182"/>
      <c r="AG16" s="282"/>
      <c r="AH16" s="282"/>
      <c r="AI16" s="282"/>
      <c r="AJ16" s="13"/>
      <c r="AK16" s="13"/>
      <c r="BX16" s="214">
        <v>7</v>
      </c>
      <c r="BY16" s="426">
        <f t="shared" si="0"/>
        <v>0</v>
      </c>
      <c r="BZ16" s="426"/>
      <c r="CA16" s="426"/>
      <c r="CB16" s="426"/>
      <c r="CC16" s="426"/>
      <c r="CD16" s="426"/>
      <c r="CE16" s="426"/>
      <c r="CF16" s="426"/>
      <c r="CG16" s="426"/>
      <c r="CH16" s="426"/>
      <c r="CI16" s="426"/>
      <c r="CJ16" s="426"/>
      <c r="CK16" s="426"/>
      <c r="CL16" s="426"/>
      <c r="CM16" s="426"/>
      <c r="CN16" s="426"/>
      <c r="CO16" s="426"/>
      <c r="CP16" s="426"/>
      <c r="CQ16" s="215" t="str">
        <f>'Dropdown-Content (Hidden)'!G144</f>
        <v/>
      </c>
      <c r="CR16" s="215" t="str">
        <f t="shared" si="1"/>
        <v/>
      </c>
      <c r="CS16" s="215" t="str">
        <f t="shared" si="1"/>
        <v/>
      </c>
      <c r="CT16" s="215" t="str">
        <f t="shared" si="1"/>
        <v/>
      </c>
      <c r="CU16" s="215" t="str">
        <f t="shared" si="1"/>
        <v/>
      </c>
      <c r="CV16" s="215" t="str">
        <f t="shared" si="2"/>
        <v/>
      </c>
      <c r="CW16" s="215" t="str">
        <f t="shared" si="3"/>
        <v/>
      </c>
      <c r="CX16" s="222">
        <f t="shared" si="4"/>
        <v>0</v>
      </c>
      <c r="CY16" s="207"/>
      <c r="CZ16" s="222" t="str">
        <f>IF(CV16="x",'Data (Hidden)'!$C$529,"")</f>
        <v/>
      </c>
      <c r="DA16" s="222" t="str">
        <f>IF(CW16="x",'Data (Hidden)'!$C$533,"")</f>
        <v/>
      </c>
      <c r="DB16" s="207"/>
      <c r="DC16" s="427">
        <f t="shared" si="6"/>
        <v>0</v>
      </c>
      <c r="DD16" s="427"/>
      <c r="DE16" s="427"/>
      <c r="DF16" s="208"/>
      <c r="DG16" s="228" t="str">
        <f t="shared" si="5"/>
        <v/>
      </c>
      <c r="DH16" s="228" t="str">
        <f t="shared" si="5"/>
        <v/>
      </c>
      <c r="DI16" s="228" t="str">
        <f t="shared" si="5"/>
        <v/>
      </c>
      <c r="DJ16" s="228" t="str">
        <f t="shared" si="5"/>
        <v/>
      </c>
      <c r="DK16" s="228" t="str">
        <f t="shared" si="5"/>
        <v/>
      </c>
      <c r="DL16" s="228" t="str">
        <f t="shared" si="5"/>
        <v/>
      </c>
      <c r="DM16" s="228" t="str">
        <f t="shared" si="5"/>
        <v/>
      </c>
      <c r="DN16" s="228" t="str">
        <f t="shared" si="7"/>
        <v/>
      </c>
      <c r="DO16" s="229" t="str">
        <f t="shared" si="8"/>
        <v/>
      </c>
      <c r="DP16" s="206"/>
    </row>
    <row r="17" spans="1:120" ht="25.5" customHeight="1" x14ac:dyDescent="0.25">
      <c r="A17" s="45">
        <v>8</v>
      </c>
      <c r="B17" s="451"/>
      <c r="C17" s="451"/>
      <c r="D17" s="451"/>
      <c r="E17" s="451"/>
      <c r="F17" s="451"/>
      <c r="G17" s="451"/>
      <c r="H17" s="451"/>
      <c r="I17" s="451"/>
      <c r="J17" s="451"/>
      <c r="K17" s="451"/>
      <c r="L17" s="451"/>
      <c r="M17" s="451"/>
      <c r="N17" s="451"/>
      <c r="O17" s="451"/>
      <c r="P17" s="451"/>
      <c r="Q17" s="451"/>
      <c r="R17" s="451"/>
      <c r="S17" s="452"/>
      <c r="T17" s="19"/>
      <c r="U17" s="19"/>
      <c r="V17" s="19"/>
      <c r="W17" s="19"/>
      <c r="X17" s="19"/>
      <c r="Y17" s="19"/>
      <c r="Z17" s="19"/>
      <c r="AA17" s="19"/>
      <c r="AB17" s="13"/>
      <c r="AC17" s="367"/>
      <c r="AD17" s="367"/>
      <c r="AE17" s="367"/>
      <c r="AF17" s="182"/>
      <c r="AG17" s="282"/>
      <c r="AH17" s="282"/>
      <c r="AI17" s="282"/>
      <c r="AJ17" s="13"/>
      <c r="AK17" s="13"/>
      <c r="BX17" s="214">
        <v>8</v>
      </c>
      <c r="BY17" s="426">
        <f t="shared" si="0"/>
        <v>0</v>
      </c>
      <c r="BZ17" s="426"/>
      <c r="CA17" s="426"/>
      <c r="CB17" s="426"/>
      <c r="CC17" s="426"/>
      <c r="CD17" s="426"/>
      <c r="CE17" s="426"/>
      <c r="CF17" s="426"/>
      <c r="CG17" s="426"/>
      <c r="CH17" s="426"/>
      <c r="CI17" s="426"/>
      <c r="CJ17" s="426"/>
      <c r="CK17" s="426"/>
      <c r="CL17" s="426"/>
      <c r="CM17" s="426"/>
      <c r="CN17" s="426"/>
      <c r="CO17" s="426"/>
      <c r="CP17" s="426"/>
      <c r="CQ17" s="215" t="str">
        <f>'Dropdown-Content (Hidden)'!G145</f>
        <v/>
      </c>
      <c r="CR17" s="215" t="str">
        <f t="shared" si="1"/>
        <v/>
      </c>
      <c r="CS17" s="215" t="str">
        <f t="shared" si="1"/>
        <v/>
      </c>
      <c r="CT17" s="215" t="str">
        <f t="shared" si="1"/>
        <v/>
      </c>
      <c r="CU17" s="215" t="str">
        <f t="shared" si="1"/>
        <v/>
      </c>
      <c r="CV17" s="215" t="str">
        <f t="shared" si="2"/>
        <v/>
      </c>
      <c r="CW17" s="215" t="str">
        <f t="shared" si="3"/>
        <v/>
      </c>
      <c r="CX17" s="222">
        <f t="shared" si="4"/>
        <v>0</v>
      </c>
      <c r="CY17" s="207"/>
      <c r="CZ17" s="222" t="str">
        <f>IF(CV17="x",'Data (Hidden)'!$C$529,"")</f>
        <v/>
      </c>
      <c r="DA17" s="222" t="str">
        <f>IF(CW17="x",'Data (Hidden)'!$C$533,"")</f>
        <v/>
      </c>
      <c r="DB17" s="207"/>
      <c r="DC17" s="427">
        <f t="shared" si="6"/>
        <v>0</v>
      </c>
      <c r="DD17" s="427"/>
      <c r="DE17" s="427"/>
      <c r="DF17" s="208"/>
      <c r="DG17" s="228" t="str">
        <f t="shared" si="5"/>
        <v/>
      </c>
      <c r="DH17" s="228" t="str">
        <f t="shared" si="5"/>
        <v/>
      </c>
      <c r="DI17" s="228" t="str">
        <f t="shared" si="5"/>
        <v/>
      </c>
      <c r="DJ17" s="228" t="str">
        <f t="shared" si="5"/>
        <v/>
      </c>
      <c r="DK17" s="228" t="str">
        <f t="shared" si="5"/>
        <v/>
      </c>
      <c r="DL17" s="228" t="str">
        <f t="shared" si="5"/>
        <v/>
      </c>
      <c r="DM17" s="228" t="str">
        <f t="shared" si="5"/>
        <v/>
      </c>
      <c r="DN17" s="228" t="str">
        <f t="shared" si="7"/>
        <v/>
      </c>
      <c r="DO17" s="229" t="str">
        <f t="shared" si="8"/>
        <v/>
      </c>
      <c r="DP17" s="206"/>
    </row>
    <row r="18" spans="1:120" ht="25.5" customHeight="1" x14ac:dyDescent="0.25">
      <c r="A18" s="45">
        <v>9</v>
      </c>
      <c r="B18" s="364"/>
      <c r="C18" s="364"/>
      <c r="D18" s="364"/>
      <c r="E18" s="364"/>
      <c r="F18" s="364"/>
      <c r="G18" s="364"/>
      <c r="H18" s="364"/>
      <c r="I18" s="364"/>
      <c r="J18" s="364"/>
      <c r="K18" s="364"/>
      <c r="L18" s="364"/>
      <c r="M18" s="364"/>
      <c r="N18" s="364"/>
      <c r="O18" s="364"/>
      <c r="P18" s="364"/>
      <c r="Q18" s="364"/>
      <c r="R18" s="364"/>
      <c r="S18" s="450"/>
      <c r="T18" s="19"/>
      <c r="U18" s="19"/>
      <c r="V18" s="19"/>
      <c r="W18" s="19"/>
      <c r="X18" s="19"/>
      <c r="Y18" s="19"/>
      <c r="Z18" s="19"/>
      <c r="AA18" s="19"/>
      <c r="AB18" s="13"/>
      <c r="AC18" s="367"/>
      <c r="AD18" s="367"/>
      <c r="AE18" s="367"/>
      <c r="AF18" s="182"/>
      <c r="AG18" s="282"/>
      <c r="AH18" s="282"/>
      <c r="AI18" s="282"/>
      <c r="AJ18" s="13"/>
      <c r="AK18" s="13"/>
      <c r="BX18" s="214">
        <v>9</v>
      </c>
      <c r="BY18" s="426">
        <f t="shared" si="0"/>
        <v>0</v>
      </c>
      <c r="BZ18" s="426"/>
      <c r="CA18" s="426"/>
      <c r="CB18" s="426"/>
      <c r="CC18" s="426"/>
      <c r="CD18" s="426"/>
      <c r="CE18" s="426"/>
      <c r="CF18" s="426"/>
      <c r="CG18" s="426"/>
      <c r="CH18" s="426"/>
      <c r="CI18" s="426"/>
      <c r="CJ18" s="426"/>
      <c r="CK18" s="426"/>
      <c r="CL18" s="426"/>
      <c r="CM18" s="426"/>
      <c r="CN18" s="426"/>
      <c r="CO18" s="426"/>
      <c r="CP18" s="426"/>
      <c r="CQ18" s="215" t="str">
        <f>'Dropdown-Content (Hidden)'!G146</f>
        <v/>
      </c>
      <c r="CR18" s="215" t="str">
        <f t="shared" si="1"/>
        <v/>
      </c>
      <c r="CS18" s="215" t="str">
        <f t="shared" si="1"/>
        <v/>
      </c>
      <c r="CT18" s="215" t="str">
        <f t="shared" si="1"/>
        <v/>
      </c>
      <c r="CU18" s="215" t="str">
        <f t="shared" si="1"/>
        <v/>
      </c>
      <c r="CV18" s="215" t="str">
        <f t="shared" si="2"/>
        <v/>
      </c>
      <c r="CW18" s="215" t="str">
        <f t="shared" si="3"/>
        <v/>
      </c>
      <c r="CX18" s="222">
        <f t="shared" si="4"/>
        <v>0</v>
      </c>
      <c r="CY18" s="207"/>
      <c r="CZ18" s="222" t="str">
        <f>IF(CV18="x",'Data (Hidden)'!$C$529,"")</f>
        <v/>
      </c>
      <c r="DA18" s="222" t="str">
        <f>IF(CW18="x",'Data (Hidden)'!$C$533,"")</f>
        <v/>
      </c>
      <c r="DB18" s="207"/>
      <c r="DC18" s="427">
        <f t="shared" si="6"/>
        <v>0</v>
      </c>
      <c r="DD18" s="427"/>
      <c r="DE18" s="427"/>
      <c r="DF18" s="208"/>
      <c r="DG18" s="228" t="str">
        <f t="shared" si="5"/>
        <v/>
      </c>
      <c r="DH18" s="228" t="str">
        <f t="shared" si="5"/>
        <v/>
      </c>
      <c r="DI18" s="228" t="str">
        <f t="shared" si="5"/>
        <v/>
      </c>
      <c r="DJ18" s="228" t="str">
        <f t="shared" si="5"/>
        <v/>
      </c>
      <c r="DK18" s="228" t="str">
        <f t="shared" si="5"/>
        <v/>
      </c>
      <c r="DL18" s="228" t="str">
        <f t="shared" si="5"/>
        <v/>
      </c>
      <c r="DM18" s="228" t="str">
        <f t="shared" si="5"/>
        <v/>
      </c>
      <c r="DN18" s="228" t="str">
        <f t="shared" si="7"/>
        <v/>
      </c>
      <c r="DO18" s="229" t="str">
        <f t="shared" si="8"/>
        <v/>
      </c>
      <c r="DP18" s="206"/>
    </row>
    <row r="19" spans="1:120" ht="25.5" customHeight="1" x14ac:dyDescent="0.25">
      <c r="A19" s="45">
        <v>10</v>
      </c>
      <c r="B19" s="451"/>
      <c r="C19" s="451"/>
      <c r="D19" s="451"/>
      <c r="E19" s="451"/>
      <c r="F19" s="451"/>
      <c r="G19" s="451"/>
      <c r="H19" s="451"/>
      <c r="I19" s="451"/>
      <c r="J19" s="451"/>
      <c r="K19" s="451"/>
      <c r="L19" s="451"/>
      <c r="M19" s="451"/>
      <c r="N19" s="451"/>
      <c r="O19" s="451"/>
      <c r="P19" s="451"/>
      <c r="Q19" s="451"/>
      <c r="R19" s="451"/>
      <c r="S19" s="452"/>
      <c r="T19" s="19"/>
      <c r="U19" s="19"/>
      <c r="V19" s="19"/>
      <c r="W19" s="19"/>
      <c r="X19" s="19"/>
      <c r="Y19" s="19"/>
      <c r="Z19" s="19"/>
      <c r="AA19" s="19"/>
      <c r="AB19" s="13"/>
      <c r="AC19" s="367"/>
      <c r="AD19" s="367"/>
      <c r="AE19" s="367"/>
      <c r="AF19" s="182"/>
      <c r="AG19" s="282"/>
      <c r="AH19" s="282"/>
      <c r="AI19" s="282"/>
      <c r="AJ19" s="13"/>
      <c r="AK19" s="13"/>
      <c r="BX19" s="214">
        <v>10</v>
      </c>
      <c r="BY19" s="426">
        <f t="shared" si="0"/>
        <v>0</v>
      </c>
      <c r="BZ19" s="426"/>
      <c r="CA19" s="426"/>
      <c r="CB19" s="426"/>
      <c r="CC19" s="426"/>
      <c r="CD19" s="426"/>
      <c r="CE19" s="426"/>
      <c r="CF19" s="426"/>
      <c r="CG19" s="426"/>
      <c r="CH19" s="426"/>
      <c r="CI19" s="426"/>
      <c r="CJ19" s="426"/>
      <c r="CK19" s="426"/>
      <c r="CL19" s="426"/>
      <c r="CM19" s="426"/>
      <c r="CN19" s="426"/>
      <c r="CO19" s="426"/>
      <c r="CP19" s="426"/>
      <c r="CQ19" s="215" t="str">
        <f>'Dropdown-Content (Hidden)'!G147</f>
        <v/>
      </c>
      <c r="CR19" s="215" t="str">
        <f t="shared" si="1"/>
        <v/>
      </c>
      <c r="CS19" s="215" t="str">
        <f t="shared" si="1"/>
        <v/>
      </c>
      <c r="CT19" s="215" t="str">
        <f t="shared" si="1"/>
        <v/>
      </c>
      <c r="CU19" s="215" t="str">
        <f t="shared" si="1"/>
        <v/>
      </c>
      <c r="CV19" s="215" t="str">
        <f t="shared" si="2"/>
        <v/>
      </c>
      <c r="CW19" s="215" t="str">
        <f t="shared" si="3"/>
        <v/>
      </c>
      <c r="CX19" s="222">
        <f t="shared" si="4"/>
        <v>0</v>
      </c>
      <c r="CY19" s="207"/>
      <c r="CZ19" s="222" t="str">
        <f>IF(CV19="x",'Data (Hidden)'!$C$529,"")</f>
        <v/>
      </c>
      <c r="DA19" s="222" t="str">
        <f>IF(CW19="x",'Data (Hidden)'!$C$533,"")</f>
        <v/>
      </c>
      <c r="DB19" s="207"/>
      <c r="DC19" s="427">
        <f t="shared" si="6"/>
        <v>0</v>
      </c>
      <c r="DD19" s="427"/>
      <c r="DE19" s="427"/>
      <c r="DF19" s="208"/>
      <c r="DG19" s="228" t="str">
        <f t="shared" si="5"/>
        <v/>
      </c>
      <c r="DH19" s="228" t="str">
        <f t="shared" si="5"/>
        <v/>
      </c>
      <c r="DI19" s="228" t="str">
        <f t="shared" si="5"/>
        <v/>
      </c>
      <c r="DJ19" s="228" t="str">
        <f t="shared" si="5"/>
        <v/>
      </c>
      <c r="DK19" s="228" t="str">
        <f t="shared" si="5"/>
        <v/>
      </c>
      <c r="DL19" s="228" t="str">
        <f t="shared" si="5"/>
        <v/>
      </c>
      <c r="DM19" s="228" t="str">
        <f t="shared" si="5"/>
        <v/>
      </c>
      <c r="DN19" s="228" t="str">
        <f t="shared" si="7"/>
        <v/>
      </c>
      <c r="DO19" s="229" t="str">
        <f t="shared" si="8"/>
        <v/>
      </c>
      <c r="DP19" s="206"/>
    </row>
    <row r="20" spans="1:120" ht="25.5" customHeight="1" x14ac:dyDescent="0.25">
      <c r="A20" s="45">
        <v>11</v>
      </c>
      <c r="B20" s="364"/>
      <c r="C20" s="364"/>
      <c r="D20" s="364"/>
      <c r="E20" s="364"/>
      <c r="F20" s="364"/>
      <c r="G20" s="364"/>
      <c r="H20" s="364"/>
      <c r="I20" s="364"/>
      <c r="J20" s="364"/>
      <c r="K20" s="364"/>
      <c r="L20" s="364"/>
      <c r="M20" s="364"/>
      <c r="N20" s="364"/>
      <c r="O20" s="364"/>
      <c r="P20" s="364"/>
      <c r="Q20" s="364"/>
      <c r="R20" s="364"/>
      <c r="S20" s="450"/>
      <c r="T20" s="19"/>
      <c r="U20" s="19"/>
      <c r="V20" s="19"/>
      <c r="W20" s="19"/>
      <c r="X20" s="19"/>
      <c r="Y20" s="19"/>
      <c r="Z20" s="19"/>
      <c r="AA20" s="19"/>
      <c r="AB20" s="13"/>
      <c r="AC20" s="367"/>
      <c r="AD20" s="367"/>
      <c r="AE20" s="367"/>
      <c r="AF20" s="182"/>
      <c r="AG20" s="282"/>
      <c r="AH20" s="282"/>
      <c r="AI20" s="282"/>
      <c r="AJ20" s="13"/>
      <c r="AK20" s="13"/>
      <c r="BX20" s="214">
        <v>11</v>
      </c>
      <c r="BY20" s="426">
        <f t="shared" si="0"/>
        <v>0</v>
      </c>
      <c r="BZ20" s="426"/>
      <c r="CA20" s="426"/>
      <c r="CB20" s="426"/>
      <c r="CC20" s="426"/>
      <c r="CD20" s="426"/>
      <c r="CE20" s="426"/>
      <c r="CF20" s="426"/>
      <c r="CG20" s="426"/>
      <c r="CH20" s="426"/>
      <c r="CI20" s="426"/>
      <c r="CJ20" s="426"/>
      <c r="CK20" s="426"/>
      <c r="CL20" s="426"/>
      <c r="CM20" s="426"/>
      <c r="CN20" s="426"/>
      <c r="CO20" s="426"/>
      <c r="CP20" s="426"/>
      <c r="CQ20" s="215" t="str">
        <f>'Dropdown-Content (Hidden)'!G148</f>
        <v/>
      </c>
      <c r="CR20" s="215" t="str">
        <f t="shared" si="1"/>
        <v/>
      </c>
      <c r="CS20" s="215" t="str">
        <f t="shared" si="1"/>
        <v/>
      </c>
      <c r="CT20" s="215" t="str">
        <f t="shared" si="1"/>
        <v/>
      </c>
      <c r="CU20" s="215" t="str">
        <f t="shared" si="1"/>
        <v/>
      </c>
      <c r="CV20" s="215" t="str">
        <f t="shared" si="2"/>
        <v/>
      </c>
      <c r="CW20" s="215" t="str">
        <f t="shared" si="3"/>
        <v/>
      </c>
      <c r="CX20" s="222">
        <f t="shared" si="4"/>
        <v>0</v>
      </c>
      <c r="CY20" s="207"/>
      <c r="CZ20" s="222" t="str">
        <f>IF(CV20="x",'Data (Hidden)'!$C$529,"")</f>
        <v/>
      </c>
      <c r="DA20" s="222" t="str">
        <f>IF(CW20="x",'Data (Hidden)'!$C$533,"")</f>
        <v/>
      </c>
      <c r="DB20" s="207"/>
      <c r="DC20" s="427">
        <f t="shared" si="6"/>
        <v>0</v>
      </c>
      <c r="DD20" s="427"/>
      <c r="DE20" s="427"/>
      <c r="DF20" s="208"/>
      <c r="DG20" s="228" t="str">
        <f t="shared" si="5"/>
        <v/>
      </c>
      <c r="DH20" s="228" t="str">
        <f t="shared" si="5"/>
        <v/>
      </c>
      <c r="DI20" s="228" t="str">
        <f t="shared" si="5"/>
        <v/>
      </c>
      <c r="DJ20" s="228" t="str">
        <f t="shared" si="5"/>
        <v/>
      </c>
      <c r="DK20" s="228" t="str">
        <f t="shared" si="5"/>
        <v/>
      </c>
      <c r="DL20" s="228" t="str">
        <f t="shared" si="5"/>
        <v/>
      </c>
      <c r="DM20" s="228" t="str">
        <f t="shared" si="5"/>
        <v/>
      </c>
      <c r="DN20" s="228" t="str">
        <f t="shared" si="7"/>
        <v/>
      </c>
      <c r="DO20" s="229" t="str">
        <f t="shared" si="8"/>
        <v/>
      </c>
      <c r="DP20" s="206"/>
    </row>
    <row r="21" spans="1:120" ht="25.5" customHeight="1" x14ac:dyDescent="0.25">
      <c r="A21" s="45">
        <v>12</v>
      </c>
      <c r="B21" s="451"/>
      <c r="C21" s="451"/>
      <c r="D21" s="451"/>
      <c r="E21" s="451"/>
      <c r="F21" s="451"/>
      <c r="G21" s="451"/>
      <c r="H21" s="451"/>
      <c r="I21" s="451"/>
      <c r="J21" s="451"/>
      <c r="K21" s="451"/>
      <c r="L21" s="451"/>
      <c r="M21" s="451"/>
      <c r="N21" s="451"/>
      <c r="O21" s="451"/>
      <c r="P21" s="451"/>
      <c r="Q21" s="451"/>
      <c r="R21" s="451"/>
      <c r="S21" s="452"/>
      <c r="T21" s="19"/>
      <c r="U21" s="19"/>
      <c r="V21" s="19"/>
      <c r="W21" s="19"/>
      <c r="X21" s="19"/>
      <c r="Y21" s="19"/>
      <c r="Z21" s="19"/>
      <c r="AA21" s="19"/>
      <c r="AB21" s="13"/>
      <c r="AC21" s="367"/>
      <c r="AD21" s="367"/>
      <c r="AE21" s="367"/>
      <c r="AF21" s="182"/>
      <c r="AG21" s="282"/>
      <c r="AH21" s="282"/>
      <c r="AI21" s="282"/>
      <c r="AJ21" s="13"/>
      <c r="AK21" s="13"/>
      <c r="BX21" s="214">
        <v>12</v>
      </c>
      <c r="BY21" s="426">
        <f t="shared" si="0"/>
        <v>0</v>
      </c>
      <c r="BZ21" s="426"/>
      <c r="CA21" s="426"/>
      <c r="CB21" s="426"/>
      <c r="CC21" s="426"/>
      <c r="CD21" s="426"/>
      <c r="CE21" s="426"/>
      <c r="CF21" s="426"/>
      <c r="CG21" s="426"/>
      <c r="CH21" s="426"/>
      <c r="CI21" s="426"/>
      <c r="CJ21" s="426"/>
      <c r="CK21" s="426"/>
      <c r="CL21" s="426"/>
      <c r="CM21" s="426"/>
      <c r="CN21" s="426"/>
      <c r="CO21" s="426"/>
      <c r="CP21" s="426"/>
      <c r="CQ21" s="215" t="str">
        <f>'Dropdown-Content (Hidden)'!G149</f>
        <v/>
      </c>
      <c r="CR21" s="215" t="str">
        <f t="shared" si="1"/>
        <v/>
      </c>
      <c r="CS21" s="215" t="str">
        <f t="shared" si="1"/>
        <v/>
      </c>
      <c r="CT21" s="215" t="str">
        <f t="shared" si="1"/>
        <v/>
      </c>
      <c r="CU21" s="215" t="str">
        <f t="shared" si="1"/>
        <v/>
      </c>
      <c r="CV21" s="215" t="str">
        <f t="shared" si="2"/>
        <v/>
      </c>
      <c r="CW21" s="215" t="str">
        <f t="shared" si="3"/>
        <v/>
      </c>
      <c r="CX21" s="222">
        <f t="shared" si="4"/>
        <v>0</v>
      </c>
      <c r="CY21" s="207"/>
      <c r="CZ21" s="222" t="str">
        <f>IF(CV21="x",'Data (Hidden)'!$C$529,"")</f>
        <v/>
      </c>
      <c r="DA21" s="222" t="str">
        <f>IF(CW21="x",'Data (Hidden)'!$C$533,"")</f>
        <v/>
      </c>
      <c r="DB21" s="207"/>
      <c r="DC21" s="427">
        <f t="shared" si="6"/>
        <v>0</v>
      </c>
      <c r="DD21" s="427"/>
      <c r="DE21" s="427"/>
      <c r="DF21" s="208"/>
      <c r="DG21" s="228" t="str">
        <f t="shared" si="5"/>
        <v/>
      </c>
      <c r="DH21" s="228" t="str">
        <f t="shared" si="5"/>
        <v/>
      </c>
      <c r="DI21" s="228" t="str">
        <f t="shared" si="5"/>
        <v/>
      </c>
      <c r="DJ21" s="228" t="str">
        <f t="shared" si="5"/>
        <v/>
      </c>
      <c r="DK21" s="228" t="str">
        <f t="shared" si="5"/>
        <v/>
      </c>
      <c r="DL21" s="228" t="str">
        <f t="shared" si="5"/>
        <v/>
      </c>
      <c r="DM21" s="228" t="str">
        <f t="shared" si="5"/>
        <v/>
      </c>
      <c r="DN21" s="228" t="str">
        <f t="shared" si="7"/>
        <v/>
      </c>
      <c r="DO21" s="229" t="str">
        <f t="shared" si="8"/>
        <v/>
      </c>
      <c r="DP21" s="206"/>
    </row>
    <row r="22" spans="1:120" ht="25.5" customHeight="1" x14ac:dyDescent="0.25">
      <c r="A22" s="45">
        <v>13</v>
      </c>
      <c r="B22" s="364"/>
      <c r="C22" s="364"/>
      <c r="D22" s="364"/>
      <c r="E22" s="364"/>
      <c r="F22" s="364"/>
      <c r="G22" s="364"/>
      <c r="H22" s="364"/>
      <c r="I22" s="364"/>
      <c r="J22" s="364"/>
      <c r="K22" s="364"/>
      <c r="L22" s="364"/>
      <c r="M22" s="364"/>
      <c r="N22" s="364"/>
      <c r="O22" s="364"/>
      <c r="P22" s="364"/>
      <c r="Q22" s="364"/>
      <c r="R22" s="364"/>
      <c r="S22" s="450"/>
      <c r="T22" s="19"/>
      <c r="U22" s="19"/>
      <c r="V22" s="19"/>
      <c r="W22" s="19"/>
      <c r="X22" s="19"/>
      <c r="Y22" s="19"/>
      <c r="Z22" s="19"/>
      <c r="AA22" s="19"/>
      <c r="AB22" s="13"/>
      <c r="AC22" s="367"/>
      <c r="AD22" s="367"/>
      <c r="AE22" s="367"/>
      <c r="AF22" s="182"/>
      <c r="AG22" s="282"/>
      <c r="AH22" s="282"/>
      <c r="AI22" s="282"/>
      <c r="AJ22" s="13"/>
      <c r="AK22" s="13"/>
      <c r="BX22" s="214">
        <v>13</v>
      </c>
      <c r="BY22" s="426">
        <f t="shared" si="0"/>
        <v>0</v>
      </c>
      <c r="BZ22" s="426"/>
      <c r="CA22" s="426"/>
      <c r="CB22" s="426"/>
      <c r="CC22" s="426"/>
      <c r="CD22" s="426"/>
      <c r="CE22" s="426"/>
      <c r="CF22" s="426"/>
      <c r="CG22" s="426"/>
      <c r="CH22" s="426"/>
      <c r="CI22" s="426"/>
      <c r="CJ22" s="426"/>
      <c r="CK22" s="426"/>
      <c r="CL22" s="426"/>
      <c r="CM22" s="426"/>
      <c r="CN22" s="426"/>
      <c r="CO22" s="426"/>
      <c r="CP22" s="426"/>
      <c r="CQ22" s="215" t="str">
        <f>'Dropdown-Content (Hidden)'!G150</f>
        <v/>
      </c>
      <c r="CR22" s="215" t="str">
        <f t="shared" si="1"/>
        <v/>
      </c>
      <c r="CS22" s="215" t="str">
        <f t="shared" si="1"/>
        <v/>
      </c>
      <c r="CT22" s="215" t="str">
        <f t="shared" si="1"/>
        <v/>
      </c>
      <c r="CU22" s="215" t="str">
        <f t="shared" si="1"/>
        <v/>
      </c>
      <c r="CV22" s="215" t="str">
        <f t="shared" si="2"/>
        <v/>
      </c>
      <c r="CW22" s="215" t="str">
        <f t="shared" si="3"/>
        <v/>
      </c>
      <c r="CX22" s="222">
        <f t="shared" si="4"/>
        <v>0</v>
      </c>
      <c r="CY22" s="207"/>
      <c r="CZ22" s="222" t="str">
        <f>IF(CV22="x",'Data (Hidden)'!$C$529,"")</f>
        <v/>
      </c>
      <c r="DA22" s="222" t="str">
        <f>IF(CW22="x",'Data (Hidden)'!$C$533,"")</f>
        <v/>
      </c>
      <c r="DB22" s="207"/>
      <c r="DC22" s="427">
        <f t="shared" si="6"/>
        <v>0</v>
      </c>
      <c r="DD22" s="427"/>
      <c r="DE22" s="427"/>
      <c r="DF22" s="208"/>
      <c r="DG22" s="228" t="str">
        <f t="shared" si="5"/>
        <v/>
      </c>
      <c r="DH22" s="228" t="str">
        <f t="shared" si="5"/>
        <v/>
      </c>
      <c r="DI22" s="228" t="str">
        <f t="shared" si="5"/>
        <v/>
      </c>
      <c r="DJ22" s="228" t="str">
        <f t="shared" si="5"/>
        <v/>
      </c>
      <c r="DK22" s="228" t="str">
        <f t="shared" si="5"/>
        <v/>
      </c>
      <c r="DL22" s="228" t="str">
        <f t="shared" si="5"/>
        <v/>
      </c>
      <c r="DM22" s="228" t="str">
        <f t="shared" si="5"/>
        <v/>
      </c>
      <c r="DN22" s="228" t="str">
        <f t="shared" si="7"/>
        <v/>
      </c>
      <c r="DO22" s="229" t="str">
        <f t="shared" si="8"/>
        <v/>
      </c>
      <c r="DP22" s="206"/>
    </row>
    <row r="23" spans="1:120" ht="25.5" customHeight="1" x14ac:dyDescent="0.25">
      <c r="A23" s="45">
        <v>14</v>
      </c>
      <c r="B23" s="451"/>
      <c r="C23" s="451"/>
      <c r="D23" s="451"/>
      <c r="E23" s="451"/>
      <c r="F23" s="451"/>
      <c r="G23" s="451"/>
      <c r="H23" s="451"/>
      <c r="I23" s="451"/>
      <c r="J23" s="451"/>
      <c r="K23" s="451"/>
      <c r="L23" s="451"/>
      <c r="M23" s="451"/>
      <c r="N23" s="451"/>
      <c r="O23" s="451"/>
      <c r="P23" s="451"/>
      <c r="Q23" s="451"/>
      <c r="R23" s="451"/>
      <c r="S23" s="452"/>
      <c r="T23" s="19"/>
      <c r="U23" s="19"/>
      <c r="V23" s="19"/>
      <c r="W23" s="19"/>
      <c r="X23" s="19"/>
      <c r="Y23" s="19"/>
      <c r="Z23" s="19"/>
      <c r="AA23" s="19"/>
      <c r="AB23" s="13"/>
      <c r="AC23" s="367"/>
      <c r="AD23" s="367"/>
      <c r="AE23" s="367"/>
      <c r="AF23" s="182"/>
      <c r="AG23" s="282"/>
      <c r="AH23" s="282"/>
      <c r="AI23" s="282"/>
      <c r="AJ23" s="13"/>
      <c r="AK23" s="13"/>
      <c r="BX23" s="214">
        <v>14</v>
      </c>
      <c r="BY23" s="426">
        <f t="shared" si="0"/>
        <v>0</v>
      </c>
      <c r="BZ23" s="426"/>
      <c r="CA23" s="426"/>
      <c r="CB23" s="426"/>
      <c r="CC23" s="426"/>
      <c r="CD23" s="426"/>
      <c r="CE23" s="426"/>
      <c r="CF23" s="426"/>
      <c r="CG23" s="426"/>
      <c r="CH23" s="426"/>
      <c r="CI23" s="426"/>
      <c r="CJ23" s="426"/>
      <c r="CK23" s="426"/>
      <c r="CL23" s="426"/>
      <c r="CM23" s="426"/>
      <c r="CN23" s="426"/>
      <c r="CO23" s="426"/>
      <c r="CP23" s="426"/>
      <c r="CQ23" s="215" t="str">
        <f>'Dropdown-Content (Hidden)'!G151</f>
        <v/>
      </c>
      <c r="CR23" s="215" t="str">
        <f t="shared" si="1"/>
        <v/>
      </c>
      <c r="CS23" s="215" t="str">
        <f t="shared" si="1"/>
        <v/>
      </c>
      <c r="CT23" s="215" t="str">
        <f t="shared" si="1"/>
        <v/>
      </c>
      <c r="CU23" s="215" t="str">
        <f t="shared" si="1"/>
        <v/>
      </c>
      <c r="CV23" s="215" t="str">
        <f t="shared" si="2"/>
        <v/>
      </c>
      <c r="CW23" s="215" t="str">
        <f t="shared" si="3"/>
        <v/>
      </c>
      <c r="CX23" s="222">
        <f t="shared" si="4"/>
        <v>0</v>
      </c>
      <c r="CY23" s="207"/>
      <c r="CZ23" s="222" t="str">
        <f>IF(CV23="x",'Data (Hidden)'!$C$529,"")</f>
        <v/>
      </c>
      <c r="DA23" s="222" t="str">
        <f>IF(CW23="x",'Data (Hidden)'!$C$533,"")</f>
        <v/>
      </c>
      <c r="DB23" s="207"/>
      <c r="DC23" s="427">
        <f t="shared" si="6"/>
        <v>0</v>
      </c>
      <c r="DD23" s="427"/>
      <c r="DE23" s="427"/>
      <c r="DF23" s="208"/>
      <c r="DG23" s="228" t="str">
        <f t="shared" si="5"/>
        <v/>
      </c>
      <c r="DH23" s="228" t="str">
        <f t="shared" si="5"/>
        <v/>
      </c>
      <c r="DI23" s="228" t="str">
        <f t="shared" si="5"/>
        <v/>
      </c>
      <c r="DJ23" s="228" t="str">
        <f t="shared" si="5"/>
        <v/>
      </c>
      <c r="DK23" s="228" t="str">
        <f t="shared" si="5"/>
        <v/>
      </c>
      <c r="DL23" s="228" t="str">
        <f t="shared" si="5"/>
        <v/>
      </c>
      <c r="DM23" s="228" t="str">
        <f t="shared" si="5"/>
        <v/>
      </c>
      <c r="DN23" s="228" t="str">
        <f t="shared" si="7"/>
        <v/>
      </c>
      <c r="DO23" s="229" t="str">
        <f t="shared" si="8"/>
        <v/>
      </c>
      <c r="DP23" s="206"/>
    </row>
    <row r="24" spans="1:120" ht="25.5" customHeight="1" x14ac:dyDescent="0.25">
      <c r="A24" s="45">
        <v>15</v>
      </c>
      <c r="B24" s="364"/>
      <c r="C24" s="364"/>
      <c r="D24" s="364"/>
      <c r="E24" s="364"/>
      <c r="F24" s="364"/>
      <c r="G24" s="364"/>
      <c r="H24" s="364"/>
      <c r="I24" s="364"/>
      <c r="J24" s="364"/>
      <c r="K24" s="364"/>
      <c r="L24" s="364"/>
      <c r="M24" s="364"/>
      <c r="N24" s="364"/>
      <c r="O24" s="364"/>
      <c r="P24" s="364"/>
      <c r="Q24" s="364"/>
      <c r="R24" s="364"/>
      <c r="S24" s="450"/>
      <c r="T24" s="19"/>
      <c r="U24" s="19"/>
      <c r="V24" s="19"/>
      <c r="W24" s="19"/>
      <c r="X24" s="19"/>
      <c r="Y24" s="19"/>
      <c r="Z24" s="19"/>
      <c r="AA24" s="19"/>
      <c r="AB24" s="13"/>
      <c r="AC24" s="367"/>
      <c r="AD24" s="367"/>
      <c r="AE24" s="367"/>
      <c r="AF24" s="182"/>
      <c r="AG24" s="282"/>
      <c r="AH24" s="282"/>
      <c r="AI24" s="282"/>
      <c r="AJ24" s="13"/>
      <c r="AK24" s="13"/>
      <c r="BX24" s="214">
        <v>15</v>
      </c>
      <c r="BY24" s="426">
        <f t="shared" si="0"/>
        <v>0</v>
      </c>
      <c r="BZ24" s="426"/>
      <c r="CA24" s="426"/>
      <c r="CB24" s="426"/>
      <c r="CC24" s="426"/>
      <c r="CD24" s="426"/>
      <c r="CE24" s="426"/>
      <c r="CF24" s="426"/>
      <c r="CG24" s="426"/>
      <c r="CH24" s="426"/>
      <c r="CI24" s="426"/>
      <c r="CJ24" s="426"/>
      <c r="CK24" s="426"/>
      <c r="CL24" s="426"/>
      <c r="CM24" s="426"/>
      <c r="CN24" s="426"/>
      <c r="CO24" s="426"/>
      <c r="CP24" s="426"/>
      <c r="CQ24" s="215" t="str">
        <f>'Dropdown-Content (Hidden)'!G152</f>
        <v/>
      </c>
      <c r="CR24" s="215" t="str">
        <f t="shared" si="1"/>
        <v/>
      </c>
      <c r="CS24" s="215" t="str">
        <f t="shared" si="1"/>
        <v/>
      </c>
      <c r="CT24" s="215" t="str">
        <f t="shared" si="1"/>
        <v/>
      </c>
      <c r="CU24" s="215" t="str">
        <f t="shared" si="1"/>
        <v/>
      </c>
      <c r="CV24" s="215" t="str">
        <f t="shared" si="2"/>
        <v/>
      </c>
      <c r="CW24" s="215" t="str">
        <f t="shared" si="3"/>
        <v/>
      </c>
      <c r="CX24" s="222">
        <f t="shared" si="4"/>
        <v>0</v>
      </c>
      <c r="CY24" s="207"/>
      <c r="CZ24" s="222" t="str">
        <f>IF(CV24="x",'Data (Hidden)'!$C$529,"")</f>
        <v/>
      </c>
      <c r="DA24" s="222" t="str">
        <f>IF(CW24="x",'Data (Hidden)'!$C$533,"")</f>
        <v/>
      </c>
      <c r="DB24" s="207"/>
      <c r="DC24" s="427">
        <f t="shared" si="6"/>
        <v>0</v>
      </c>
      <c r="DD24" s="427"/>
      <c r="DE24" s="427"/>
      <c r="DF24" s="208"/>
      <c r="DG24" s="228" t="str">
        <f t="shared" si="5"/>
        <v/>
      </c>
      <c r="DH24" s="228" t="str">
        <f t="shared" si="5"/>
        <v/>
      </c>
      <c r="DI24" s="228" t="str">
        <f t="shared" si="5"/>
        <v/>
      </c>
      <c r="DJ24" s="228" t="str">
        <f t="shared" si="5"/>
        <v/>
      </c>
      <c r="DK24" s="228" t="str">
        <f t="shared" si="5"/>
        <v/>
      </c>
      <c r="DL24" s="228" t="str">
        <f t="shared" si="5"/>
        <v/>
      </c>
      <c r="DM24" s="228" t="str">
        <f t="shared" si="5"/>
        <v/>
      </c>
      <c r="DN24" s="228" t="str">
        <f t="shared" si="7"/>
        <v/>
      </c>
      <c r="DO24" s="229" t="str">
        <f t="shared" si="8"/>
        <v/>
      </c>
      <c r="DP24" s="206"/>
    </row>
    <row r="25" spans="1:120" ht="25.5" customHeight="1" x14ac:dyDescent="0.25">
      <c r="A25" s="45">
        <v>16</v>
      </c>
      <c r="B25" s="451"/>
      <c r="C25" s="451"/>
      <c r="D25" s="451"/>
      <c r="E25" s="451"/>
      <c r="F25" s="451"/>
      <c r="G25" s="451"/>
      <c r="H25" s="451"/>
      <c r="I25" s="451"/>
      <c r="J25" s="451"/>
      <c r="K25" s="451"/>
      <c r="L25" s="451"/>
      <c r="M25" s="451"/>
      <c r="N25" s="451"/>
      <c r="O25" s="451"/>
      <c r="P25" s="451"/>
      <c r="Q25" s="451"/>
      <c r="R25" s="451"/>
      <c r="S25" s="452"/>
      <c r="T25" s="19"/>
      <c r="U25" s="19"/>
      <c r="V25" s="19"/>
      <c r="W25" s="19"/>
      <c r="X25" s="19"/>
      <c r="Y25" s="19"/>
      <c r="Z25" s="19"/>
      <c r="AA25" s="19"/>
      <c r="AB25" s="13"/>
      <c r="AC25" s="367"/>
      <c r="AD25" s="367"/>
      <c r="AE25" s="367"/>
      <c r="AF25" s="182"/>
      <c r="AG25" s="282"/>
      <c r="AH25" s="282"/>
      <c r="AI25" s="282"/>
      <c r="AJ25" s="13"/>
      <c r="AK25" s="13"/>
      <c r="BX25" s="214">
        <v>16</v>
      </c>
      <c r="BY25" s="426">
        <f t="shared" si="0"/>
        <v>0</v>
      </c>
      <c r="BZ25" s="426"/>
      <c r="CA25" s="426"/>
      <c r="CB25" s="426"/>
      <c r="CC25" s="426"/>
      <c r="CD25" s="426"/>
      <c r="CE25" s="426"/>
      <c r="CF25" s="426"/>
      <c r="CG25" s="426"/>
      <c r="CH25" s="426"/>
      <c r="CI25" s="426"/>
      <c r="CJ25" s="426"/>
      <c r="CK25" s="426"/>
      <c r="CL25" s="426"/>
      <c r="CM25" s="426"/>
      <c r="CN25" s="426"/>
      <c r="CO25" s="426"/>
      <c r="CP25" s="426"/>
      <c r="CQ25" s="215" t="str">
        <f>'Dropdown-Content (Hidden)'!G153</f>
        <v/>
      </c>
      <c r="CR25" s="215" t="str">
        <f t="shared" si="1"/>
        <v/>
      </c>
      <c r="CS25" s="215" t="str">
        <f t="shared" si="1"/>
        <v/>
      </c>
      <c r="CT25" s="215" t="str">
        <f t="shared" si="1"/>
        <v/>
      </c>
      <c r="CU25" s="215" t="str">
        <f t="shared" si="1"/>
        <v/>
      </c>
      <c r="CV25" s="215" t="str">
        <f t="shared" si="2"/>
        <v/>
      </c>
      <c r="CW25" s="215" t="str">
        <f t="shared" si="3"/>
        <v/>
      </c>
      <c r="CX25" s="222">
        <f t="shared" si="4"/>
        <v>0</v>
      </c>
      <c r="CY25" s="207"/>
      <c r="CZ25" s="222" t="str">
        <f>IF(CV25="x",'Data (Hidden)'!$C$529,"")</f>
        <v/>
      </c>
      <c r="DA25" s="222" t="str">
        <f>IF(CW25="x",'Data (Hidden)'!$C$533,"")</f>
        <v/>
      </c>
      <c r="DB25" s="207"/>
      <c r="DC25" s="427">
        <f t="shared" si="6"/>
        <v>0</v>
      </c>
      <c r="DD25" s="427"/>
      <c r="DE25" s="427"/>
      <c r="DF25" s="208"/>
      <c r="DG25" s="228" t="str">
        <f t="shared" si="5"/>
        <v/>
      </c>
      <c r="DH25" s="228" t="str">
        <f t="shared" si="5"/>
        <v/>
      </c>
      <c r="DI25" s="228" t="str">
        <f t="shared" si="5"/>
        <v/>
      </c>
      <c r="DJ25" s="228" t="str">
        <f t="shared" si="5"/>
        <v/>
      </c>
      <c r="DK25" s="228" t="str">
        <f t="shared" si="5"/>
        <v/>
      </c>
      <c r="DL25" s="228" t="str">
        <f t="shared" si="5"/>
        <v/>
      </c>
      <c r="DM25" s="228" t="str">
        <f t="shared" si="5"/>
        <v/>
      </c>
      <c r="DN25" s="228" t="str">
        <f t="shared" si="7"/>
        <v/>
      </c>
      <c r="DO25" s="229" t="str">
        <f t="shared" si="8"/>
        <v/>
      </c>
      <c r="DP25" s="206"/>
    </row>
    <row r="26" spans="1:120" ht="25.5" customHeight="1" x14ac:dyDescent="0.25">
      <c r="A26" s="45">
        <v>17</v>
      </c>
      <c r="B26" s="364"/>
      <c r="C26" s="364"/>
      <c r="D26" s="364"/>
      <c r="E26" s="364"/>
      <c r="F26" s="364"/>
      <c r="G26" s="364"/>
      <c r="H26" s="364"/>
      <c r="I26" s="364"/>
      <c r="J26" s="364"/>
      <c r="K26" s="364"/>
      <c r="L26" s="364"/>
      <c r="M26" s="364"/>
      <c r="N26" s="364"/>
      <c r="O26" s="364"/>
      <c r="P26" s="364"/>
      <c r="Q26" s="364"/>
      <c r="R26" s="364"/>
      <c r="S26" s="450"/>
      <c r="T26" s="19"/>
      <c r="U26" s="19"/>
      <c r="V26" s="19"/>
      <c r="W26" s="19"/>
      <c r="X26" s="19"/>
      <c r="Y26" s="19"/>
      <c r="Z26" s="19"/>
      <c r="AA26" s="19"/>
      <c r="AB26" s="13"/>
      <c r="AC26" s="367"/>
      <c r="AD26" s="367"/>
      <c r="AE26" s="367"/>
      <c r="AF26" s="182"/>
      <c r="AG26" s="282"/>
      <c r="AH26" s="282"/>
      <c r="AI26" s="282"/>
      <c r="AJ26" s="13"/>
      <c r="AK26" s="13"/>
      <c r="BX26" s="214">
        <v>17</v>
      </c>
      <c r="BY26" s="426">
        <f t="shared" si="0"/>
        <v>0</v>
      </c>
      <c r="BZ26" s="426"/>
      <c r="CA26" s="426"/>
      <c r="CB26" s="426"/>
      <c r="CC26" s="426"/>
      <c r="CD26" s="426"/>
      <c r="CE26" s="426"/>
      <c r="CF26" s="426"/>
      <c r="CG26" s="426"/>
      <c r="CH26" s="426"/>
      <c r="CI26" s="426"/>
      <c r="CJ26" s="426"/>
      <c r="CK26" s="426"/>
      <c r="CL26" s="426"/>
      <c r="CM26" s="426"/>
      <c r="CN26" s="426"/>
      <c r="CO26" s="426"/>
      <c r="CP26" s="426"/>
      <c r="CQ26" s="215" t="str">
        <f>'Dropdown-Content (Hidden)'!G154</f>
        <v/>
      </c>
      <c r="CR26" s="215" t="str">
        <f t="shared" si="1"/>
        <v/>
      </c>
      <c r="CS26" s="215" t="str">
        <f t="shared" si="1"/>
        <v/>
      </c>
      <c r="CT26" s="215" t="str">
        <f t="shared" si="1"/>
        <v/>
      </c>
      <c r="CU26" s="215" t="str">
        <f t="shared" si="1"/>
        <v/>
      </c>
      <c r="CV26" s="215" t="str">
        <f t="shared" si="2"/>
        <v/>
      </c>
      <c r="CW26" s="215" t="str">
        <f t="shared" si="3"/>
        <v/>
      </c>
      <c r="CX26" s="222">
        <f t="shared" si="4"/>
        <v>0</v>
      </c>
      <c r="CY26" s="207"/>
      <c r="CZ26" s="222" t="str">
        <f>IF(CV26="x",'Data (Hidden)'!$C$529,"")</f>
        <v/>
      </c>
      <c r="DA26" s="222" t="str">
        <f>IF(CW26="x",'Data (Hidden)'!$C$533,"")</f>
        <v/>
      </c>
      <c r="DB26" s="207"/>
      <c r="DC26" s="427">
        <f t="shared" si="6"/>
        <v>0</v>
      </c>
      <c r="DD26" s="427"/>
      <c r="DE26" s="427"/>
      <c r="DF26" s="208"/>
      <c r="DG26" s="228" t="str">
        <f t="shared" ref="DG26:DM59" si="9">IF(CQ26="x",DG$9,"")</f>
        <v/>
      </c>
      <c r="DH26" s="228" t="str">
        <f t="shared" si="9"/>
        <v/>
      </c>
      <c r="DI26" s="228" t="str">
        <f t="shared" si="9"/>
        <v/>
      </c>
      <c r="DJ26" s="228" t="str">
        <f t="shared" si="9"/>
        <v/>
      </c>
      <c r="DK26" s="228" t="str">
        <f t="shared" si="9"/>
        <v/>
      </c>
      <c r="DL26" s="228" t="str">
        <f t="shared" si="9"/>
        <v/>
      </c>
      <c r="DM26" s="228" t="str">
        <f t="shared" si="9"/>
        <v/>
      </c>
      <c r="DN26" s="228" t="str">
        <f t="shared" si="7"/>
        <v/>
      </c>
      <c r="DO26" s="229" t="str">
        <f t="shared" si="8"/>
        <v/>
      </c>
      <c r="DP26" s="206"/>
    </row>
    <row r="27" spans="1:120" ht="25.5" customHeight="1" x14ac:dyDescent="0.25">
      <c r="A27" s="45">
        <v>18</v>
      </c>
      <c r="B27" s="451"/>
      <c r="C27" s="451"/>
      <c r="D27" s="451"/>
      <c r="E27" s="451"/>
      <c r="F27" s="451"/>
      <c r="G27" s="451"/>
      <c r="H27" s="451"/>
      <c r="I27" s="451"/>
      <c r="J27" s="451"/>
      <c r="K27" s="451"/>
      <c r="L27" s="451"/>
      <c r="M27" s="451"/>
      <c r="N27" s="451"/>
      <c r="O27" s="451"/>
      <c r="P27" s="451"/>
      <c r="Q27" s="451"/>
      <c r="R27" s="451"/>
      <c r="S27" s="452"/>
      <c r="T27" s="19"/>
      <c r="U27" s="19"/>
      <c r="V27" s="19"/>
      <c r="W27" s="19"/>
      <c r="X27" s="19"/>
      <c r="Y27" s="19"/>
      <c r="Z27" s="19"/>
      <c r="AA27" s="19"/>
      <c r="AB27" s="13"/>
      <c r="AC27" s="367"/>
      <c r="AD27" s="367"/>
      <c r="AE27" s="367"/>
      <c r="AF27" s="182"/>
      <c r="AG27" s="282"/>
      <c r="AH27" s="282"/>
      <c r="AI27" s="282"/>
      <c r="AJ27" s="13"/>
      <c r="AK27" s="13"/>
      <c r="BX27" s="214">
        <v>18</v>
      </c>
      <c r="BY27" s="426">
        <f t="shared" si="0"/>
        <v>0</v>
      </c>
      <c r="BZ27" s="426"/>
      <c r="CA27" s="426"/>
      <c r="CB27" s="426"/>
      <c r="CC27" s="426"/>
      <c r="CD27" s="426"/>
      <c r="CE27" s="426"/>
      <c r="CF27" s="426"/>
      <c r="CG27" s="426"/>
      <c r="CH27" s="426"/>
      <c r="CI27" s="426"/>
      <c r="CJ27" s="426"/>
      <c r="CK27" s="426"/>
      <c r="CL27" s="426"/>
      <c r="CM27" s="426"/>
      <c r="CN27" s="426"/>
      <c r="CO27" s="426"/>
      <c r="CP27" s="426"/>
      <c r="CQ27" s="215" t="str">
        <f>'Dropdown-Content (Hidden)'!G155</f>
        <v/>
      </c>
      <c r="CR27" s="215" t="str">
        <f t="shared" si="1"/>
        <v/>
      </c>
      <c r="CS27" s="215" t="str">
        <f t="shared" si="1"/>
        <v/>
      </c>
      <c r="CT27" s="215" t="str">
        <f t="shared" si="1"/>
        <v/>
      </c>
      <c r="CU27" s="215" t="str">
        <f t="shared" si="1"/>
        <v/>
      </c>
      <c r="CV27" s="215" t="str">
        <f t="shared" si="2"/>
        <v/>
      </c>
      <c r="CW27" s="215" t="str">
        <f t="shared" si="3"/>
        <v/>
      </c>
      <c r="CX27" s="222">
        <f t="shared" si="4"/>
        <v>0</v>
      </c>
      <c r="CY27" s="207"/>
      <c r="CZ27" s="222" t="str">
        <f>IF(CV27="x",'Data (Hidden)'!$C$529,"")</f>
        <v/>
      </c>
      <c r="DA27" s="222" t="str">
        <f>IF(CW27="x",'Data (Hidden)'!$C$533,"")</f>
        <v/>
      </c>
      <c r="DB27" s="207"/>
      <c r="DC27" s="427">
        <f t="shared" si="6"/>
        <v>0</v>
      </c>
      <c r="DD27" s="427"/>
      <c r="DE27" s="427"/>
      <c r="DF27" s="208"/>
      <c r="DG27" s="228" t="str">
        <f t="shared" si="9"/>
        <v/>
      </c>
      <c r="DH27" s="228" t="str">
        <f t="shared" si="9"/>
        <v/>
      </c>
      <c r="DI27" s="228" t="str">
        <f t="shared" si="9"/>
        <v/>
      </c>
      <c r="DJ27" s="228" t="str">
        <f t="shared" si="9"/>
        <v/>
      </c>
      <c r="DK27" s="228" t="str">
        <f t="shared" si="9"/>
        <v/>
      </c>
      <c r="DL27" s="228" t="str">
        <f t="shared" si="9"/>
        <v/>
      </c>
      <c r="DM27" s="228" t="str">
        <f t="shared" si="9"/>
        <v/>
      </c>
      <c r="DN27" s="228" t="str">
        <f t="shared" si="7"/>
        <v/>
      </c>
      <c r="DO27" s="229" t="str">
        <f t="shared" si="8"/>
        <v/>
      </c>
      <c r="DP27" s="206"/>
    </row>
    <row r="28" spans="1:120" ht="25.5" customHeight="1" x14ac:dyDescent="0.25">
      <c r="A28" s="45">
        <v>19</v>
      </c>
      <c r="B28" s="364"/>
      <c r="C28" s="364"/>
      <c r="D28" s="364"/>
      <c r="E28" s="364"/>
      <c r="F28" s="364"/>
      <c r="G28" s="364"/>
      <c r="H28" s="364"/>
      <c r="I28" s="364"/>
      <c r="J28" s="364"/>
      <c r="K28" s="364"/>
      <c r="L28" s="364"/>
      <c r="M28" s="364"/>
      <c r="N28" s="364"/>
      <c r="O28" s="364"/>
      <c r="P28" s="364"/>
      <c r="Q28" s="364"/>
      <c r="R28" s="364"/>
      <c r="S28" s="450"/>
      <c r="T28" s="19"/>
      <c r="U28" s="19"/>
      <c r="V28" s="19"/>
      <c r="W28" s="19"/>
      <c r="X28" s="19"/>
      <c r="Y28" s="19"/>
      <c r="Z28" s="19"/>
      <c r="AA28" s="19"/>
      <c r="AB28" s="13"/>
      <c r="AC28" s="367"/>
      <c r="AD28" s="367"/>
      <c r="AE28" s="367"/>
      <c r="AF28" s="182"/>
      <c r="AG28" s="282"/>
      <c r="AH28" s="282"/>
      <c r="AI28" s="282"/>
      <c r="AJ28" s="13"/>
      <c r="AK28" s="13"/>
      <c r="BX28" s="214">
        <v>19</v>
      </c>
      <c r="BY28" s="426">
        <f t="shared" si="0"/>
        <v>0</v>
      </c>
      <c r="BZ28" s="426"/>
      <c r="CA28" s="426"/>
      <c r="CB28" s="426"/>
      <c r="CC28" s="426"/>
      <c r="CD28" s="426"/>
      <c r="CE28" s="426"/>
      <c r="CF28" s="426"/>
      <c r="CG28" s="426"/>
      <c r="CH28" s="426"/>
      <c r="CI28" s="426"/>
      <c r="CJ28" s="426"/>
      <c r="CK28" s="426"/>
      <c r="CL28" s="426"/>
      <c r="CM28" s="426"/>
      <c r="CN28" s="426"/>
      <c r="CO28" s="426"/>
      <c r="CP28" s="426"/>
      <c r="CQ28" s="215" t="str">
        <f>'Dropdown-Content (Hidden)'!G156</f>
        <v/>
      </c>
      <c r="CR28" s="215" t="str">
        <f t="shared" si="1"/>
        <v/>
      </c>
      <c r="CS28" s="215" t="str">
        <f t="shared" si="1"/>
        <v/>
      </c>
      <c r="CT28" s="215" t="str">
        <f t="shared" si="1"/>
        <v/>
      </c>
      <c r="CU28" s="215" t="str">
        <f t="shared" si="1"/>
        <v/>
      </c>
      <c r="CV28" s="215" t="str">
        <f t="shared" si="2"/>
        <v/>
      </c>
      <c r="CW28" s="215" t="str">
        <f t="shared" si="3"/>
        <v/>
      </c>
      <c r="CX28" s="222">
        <f t="shared" si="4"/>
        <v>0</v>
      </c>
      <c r="CY28" s="207"/>
      <c r="CZ28" s="222" t="str">
        <f>IF(CV28="x",'Data (Hidden)'!$C$529,"")</f>
        <v/>
      </c>
      <c r="DA28" s="222" t="str">
        <f>IF(CW28="x",'Data (Hidden)'!$C$533,"")</f>
        <v/>
      </c>
      <c r="DB28" s="207"/>
      <c r="DC28" s="427">
        <f t="shared" si="6"/>
        <v>0</v>
      </c>
      <c r="DD28" s="427"/>
      <c r="DE28" s="427"/>
      <c r="DF28" s="208"/>
      <c r="DG28" s="228" t="str">
        <f t="shared" si="9"/>
        <v/>
      </c>
      <c r="DH28" s="228" t="str">
        <f t="shared" si="9"/>
        <v/>
      </c>
      <c r="DI28" s="228" t="str">
        <f t="shared" si="9"/>
        <v/>
      </c>
      <c r="DJ28" s="228" t="str">
        <f t="shared" si="9"/>
        <v/>
      </c>
      <c r="DK28" s="228" t="str">
        <f t="shared" si="9"/>
        <v/>
      </c>
      <c r="DL28" s="228" t="str">
        <f t="shared" si="9"/>
        <v/>
      </c>
      <c r="DM28" s="228" t="str">
        <f t="shared" si="9"/>
        <v/>
      </c>
      <c r="DN28" s="228" t="str">
        <f t="shared" si="7"/>
        <v/>
      </c>
      <c r="DO28" s="229" t="str">
        <f t="shared" si="8"/>
        <v/>
      </c>
      <c r="DP28" s="206"/>
    </row>
    <row r="29" spans="1:120" ht="25.5" customHeight="1" x14ac:dyDescent="0.25">
      <c r="A29" s="45">
        <v>20</v>
      </c>
      <c r="B29" s="451"/>
      <c r="C29" s="451"/>
      <c r="D29" s="451"/>
      <c r="E29" s="451"/>
      <c r="F29" s="451"/>
      <c r="G29" s="451"/>
      <c r="H29" s="451"/>
      <c r="I29" s="451"/>
      <c r="J29" s="451"/>
      <c r="K29" s="451"/>
      <c r="L29" s="451"/>
      <c r="M29" s="451"/>
      <c r="N29" s="451"/>
      <c r="O29" s="451"/>
      <c r="P29" s="451"/>
      <c r="Q29" s="451"/>
      <c r="R29" s="451"/>
      <c r="S29" s="452"/>
      <c r="T29" s="19"/>
      <c r="U29" s="19"/>
      <c r="V29" s="19"/>
      <c r="W29" s="19"/>
      <c r="X29" s="19"/>
      <c r="Y29" s="19"/>
      <c r="Z29" s="19"/>
      <c r="AA29" s="19"/>
      <c r="AB29" s="13"/>
      <c r="AC29" s="367"/>
      <c r="AD29" s="367"/>
      <c r="AE29" s="367"/>
      <c r="AF29" s="182"/>
      <c r="AG29" s="282"/>
      <c r="AH29" s="282"/>
      <c r="AI29" s="282"/>
      <c r="AJ29" s="13"/>
      <c r="AK29" s="13"/>
      <c r="BX29" s="214">
        <v>20</v>
      </c>
      <c r="BY29" s="426">
        <f t="shared" si="0"/>
        <v>0</v>
      </c>
      <c r="BZ29" s="426"/>
      <c r="CA29" s="426"/>
      <c r="CB29" s="426"/>
      <c r="CC29" s="426"/>
      <c r="CD29" s="426"/>
      <c r="CE29" s="426"/>
      <c r="CF29" s="426"/>
      <c r="CG29" s="426"/>
      <c r="CH29" s="426"/>
      <c r="CI29" s="426"/>
      <c r="CJ29" s="426"/>
      <c r="CK29" s="426"/>
      <c r="CL29" s="426"/>
      <c r="CM29" s="426"/>
      <c r="CN29" s="426"/>
      <c r="CO29" s="426"/>
      <c r="CP29" s="426"/>
      <c r="CQ29" s="215" t="str">
        <f>'Dropdown-Content (Hidden)'!G157</f>
        <v/>
      </c>
      <c r="CR29" s="215" t="str">
        <f t="shared" si="1"/>
        <v/>
      </c>
      <c r="CS29" s="215" t="str">
        <f t="shared" si="1"/>
        <v/>
      </c>
      <c r="CT29" s="215" t="str">
        <f t="shared" si="1"/>
        <v/>
      </c>
      <c r="CU29" s="215" t="str">
        <f t="shared" si="1"/>
        <v/>
      </c>
      <c r="CV29" s="215" t="str">
        <f t="shared" si="2"/>
        <v/>
      </c>
      <c r="CW29" s="215" t="str">
        <f t="shared" si="3"/>
        <v/>
      </c>
      <c r="CX29" s="222">
        <f t="shared" si="4"/>
        <v>0</v>
      </c>
      <c r="CY29" s="207"/>
      <c r="CZ29" s="222" t="str">
        <f>IF(CV29="x",'Data (Hidden)'!$C$529,"")</f>
        <v/>
      </c>
      <c r="DA29" s="222" t="str">
        <f>IF(CW29="x",'Data (Hidden)'!$C$533,"")</f>
        <v/>
      </c>
      <c r="DB29" s="207"/>
      <c r="DC29" s="427">
        <f t="shared" si="6"/>
        <v>0</v>
      </c>
      <c r="DD29" s="427"/>
      <c r="DE29" s="427"/>
      <c r="DF29" s="208"/>
      <c r="DG29" s="228" t="str">
        <f t="shared" si="9"/>
        <v/>
      </c>
      <c r="DH29" s="228" t="str">
        <f t="shared" si="9"/>
        <v/>
      </c>
      <c r="DI29" s="228" t="str">
        <f t="shared" si="9"/>
        <v/>
      </c>
      <c r="DJ29" s="228" t="str">
        <f t="shared" si="9"/>
        <v/>
      </c>
      <c r="DK29" s="228" t="str">
        <f t="shared" si="9"/>
        <v/>
      </c>
      <c r="DL29" s="228" t="str">
        <f t="shared" si="9"/>
        <v/>
      </c>
      <c r="DM29" s="228" t="str">
        <f t="shared" si="9"/>
        <v/>
      </c>
      <c r="DN29" s="228" t="str">
        <f t="shared" si="7"/>
        <v/>
      </c>
      <c r="DO29" s="229" t="str">
        <f t="shared" si="8"/>
        <v/>
      </c>
      <c r="DP29" s="206"/>
    </row>
    <row r="30" spans="1:120" ht="25.5" customHeight="1" x14ac:dyDescent="0.25">
      <c r="A30" s="45">
        <v>21</v>
      </c>
      <c r="B30" s="364"/>
      <c r="C30" s="364"/>
      <c r="D30" s="364"/>
      <c r="E30" s="364"/>
      <c r="F30" s="364"/>
      <c r="G30" s="364"/>
      <c r="H30" s="364"/>
      <c r="I30" s="364"/>
      <c r="J30" s="364"/>
      <c r="K30" s="364"/>
      <c r="L30" s="364"/>
      <c r="M30" s="364"/>
      <c r="N30" s="364"/>
      <c r="O30" s="364"/>
      <c r="P30" s="364"/>
      <c r="Q30" s="364"/>
      <c r="R30" s="364"/>
      <c r="S30" s="450"/>
      <c r="T30" s="19"/>
      <c r="U30" s="19"/>
      <c r="V30" s="19"/>
      <c r="W30" s="19"/>
      <c r="X30" s="19"/>
      <c r="Y30" s="19"/>
      <c r="Z30" s="19"/>
      <c r="AA30" s="19"/>
      <c r="AB30" s="13"/>
      <c r="AC30" s="367"/>
      <c r="AD30" s="367"/>
      <c r="AE30" s="367"/>
      <c r="AF30" s="182"/>
      <c r="AG30" s="282"/>
      <c r="AH30" s="282"/>
      <c r="AI30" s="282"/>
      <c r="AJ30" s="13"/>
      <c r="AK30" s="13"/>
      <c r="BX30" s="214">
        <v>21</v>
      </c>
      <c r="BY30" s="426">
        <f t="shared" si="0"/>
        <v>0</v>
      </c>
      <c r="BZ30" s="426"/>
      <c r="CA30" s="426"/>
      <c r="CB30" s="426"/>
      <c r="CC30" s="426"/>
      <c r="CD30" s="426"/>
      <c r="CE30" s="426"/>
      <c r="CF30" s="426"/>
      <c r="CG30" s="426"/>
      <c r="CH30" s="426"/>
      <c r="CI30" s="426"/>
      <c r="CJ30" s="426"/>
      <c r="CK30" s="426"/>
      <c r="CL30" s="426"/>
      <c r="CM30" s="426"/>
      <c r="CN30" s="426"/>
      <c r="CO30" s="426"/>
      <c r="CP30" s="426"/>
      <c r="CQ30" s="215" t="str">
        <f>'Dropdown-Content (Hidden)'!G158</f>
        <v/>
      </c>
      <c r="CR30" s="215" t="str">
        <f t="shared" si="1"/>
        <v/>
      </c>
      <c r="CS30" s="215" t="str">
        <f t="shared" si="1"/>
        <v/>
      </c>
      <c r="CT30" s="215" t="str">
        <f t="shared" si="1"/>
        <v/>
      </c>
      <c r="CU30" s="215" t="str">
        <f t="shared" si="1"/>
        <v/>
      </c>
      <c r="CV30" s="215" t="str">
        <f t="shared" si="2"/>
        <v/>
      </c>
      <c r="CW30" s="215" t="str">
        <f t="shared" si="3"/>
        <v/>
      </c>
      <c r="CX30" s="222">
        <f t="shared" si="4"/>
        <v>0</v>
      </c>
      <c r="CY30" s="207"/>
      <c r="CZ30" s="222" t="str">
        <f>IF(CV30="x",'Data (Hidden)'!$C$529,"")</f>
        <v/>
      </c>
      <c r="DA30" s="222" t="str">
        <f>IF(CW30="x",'Data (Hidden)'!$C$533,"")</f>
        <v/>
      </c>
      <c r="DB30" s="207"/>
      <c r="DC30" s="427">
        <f t="shared" si="6"/>
        <v>0</v>
      </c>
      <c r="DD30" s="427"/>
      <c r="DE30" s="427"/>
      <c r="DF30" s="208"/>
      <c r="DG30" s="228" t="str">
        <f t="shared" si="9"/>
        <v/>
      </c>
      <c r="DH30" s="228" t="str">
        <f t="shared" si="9"/>
        <v/>
      </c>
      <c r="DI30" s="228" t="str">
        <f t="shared" si="9"/>
        <v/>
      </c>
      <c r="DJ30" s="228" t="str">
        <f t="shared" si="9"/>
        <v/>
      </c>
      <c r="DK30" s="228" t="str">
        <f t="shared" si="9"/>
        <v/>
      </c>
      <c r="DL30" s="228" t="str">
        <f t="shared" si="9"/>
        <v/>
      </c>
      <c r="DM30" s="228" t="str">
        <f t="shared" si="9"/>
        <v/>
      </c>
      <c r="DN30" s="228" t="str">
        <f t="shared" si="7"/>
        <v/>
      </c>
      <c r="DO30" s="229" t="str">
        <f t="shared" si="8"/>
        <v/>
      </c>
      <c r="DP30" s="206"/>
    </row>
    <row r="31" spans="1:120" ht="25.5" customHeight="1" x14ac:dyDescent="0.25">
      <c r="A31" s="45">
        <v>22</v>
      </c>
      <c r="B31" s="451"/>
      <c r="C31" s="451"/>
      <c r="D31" s="451"/>
      <c r="E31" s="451"/>
      <c r="F31" s="451"/>
      <c r="G31" s="451"/>
      <c r="H31" s="451"/>
      <c r="I31" s="451"/>
      <c r="J31" s="451"/>
      <c r="K31" s="451"/>
      <c r="L31" s="451"/>
      <c r="M31" s="451"/>
      <c r="N31" s="451"/>
      <c r="O31" s="451"/>
      <c r="P31" s="451"/>
      <c r="Q31" s="451"/>
      <c r="R31" s="451"/>
      <c r="S31" s="452"/>
      <c r="T31" s="19"/>
      <c r="U31" s="19"/>
      <c r="V31" s="19"/>
      <c r="W31" s="19"/>
      <c r="X31" s="19"/>
      <c r="Y31" s="19"/>
      <c r="Z31" s="19"/>
      <c r="AA31" s="19"/>
      <c r="AB31" s="13"/>
      <c r="AC31" s="367"/>
      <c r="AD31" s="367"/>
      <c r="AE31" s="367"/>
      <c r="AF31" s="182"/>
      <c r="AG31" s="282"/>
      <c r="AH31" s="282"/>
      <c r="AI31" s="282"/>
      <c r="AJ31" s="13"/>
      <c r="AK31" s="13"/>
      <c r="BX31" s="214">
        <v>22</v>
      </c>
      <c r="BY31" s="426">
        <f t="shared" si="0"/>
        <v>0</v>
      </c>
      <c r="BZ31" s="426"/>
      <c r="CA31" s="426"/>
      <c r="CB31" s="426"/>
      <c r="CC31" s="426"/>
      <c r="CD31" s="426"/>
      <c r="CE31" s="426"/>
      <c r="CF31" s="426"/>
      <c r="CG31" s="426"/>
      <c r="CH31" s="426"/>
      <c r="CI31" s="426"/>
      <c r="CJ31" s="426"/>
      <c r="CK31" s="426"/>
      <c r="CL31" s="426"/>
      <c r="CM31" s="426"/>
      <c r="CN31" s="426"/>
      <c r="CO31" s="426"/>
      <c r="CP31" s="426"/>
      <c r="CQ31" s="215" t="str">
        <f>'Dropdown-Content (Hidden)'!G159</f>
        <v/>
      </c>
      <c r="CR31" s="215" t="str">
        <f t="shared" si="1"/>
        <v/>
      </c>
      <c r="CS31" s="215" t="str">
        <f t="shared" si="1"/>
        <v/>
      </c>
      <c r="CT31" s="215" t="str">
        <f t="shared" si="1"/>
        <v/>
      </c>
      <c r="CU31" s="215" t="str">
        <f t="shared" si="1"/>
        <v/>
      </c>
      <c r="CV31" s="215" t="str">
        <f t="shared" si="2"/>
        <v/>
      </c>
      <c r="CW31" s="215" t="str">
        <f t="shared" si="3"/>
        <v/>
      </c>
      <c r="CX31" s="222">
        <f t="shared" si="4"/>
        <v>0</v>
      </c>
      <c r="CY31" s="207"/>
      <c r="CZ31" s="222" t="str">
        <f>IF(CV31="x",'Data (Hidden)'!$C$529,"")</f>
        <v/>
      </c>
      <c r="DA31" s="222" t="str">
        <f>IF(CW31="x",'Data (Hidden)'!$C$533,"")</f>
        <v/>
      </c>
      <c r="DB31" s="207"/>
      <c r="DC31" s="427">
        <f t="shared" si="6"/>
        <v>0</v>
      </c>
      <c r="DD31" s="427"/>
      <c r="DE31" s="427"/>
      <c r="DF31" s="208"/>
      <c r="DG31" s="228" t="str">
        <f t="shared" si="9"/>
        <v/>
      </c>
      <c r="DH31" s="228" t="str">
        <f t="shared" si="9"/>
        <v/>
      </c>
      <c r="DI31" s="228" t="str">
        <f t="shared" si="9"/>
        <v/>
      </c>
      <c r="DJ31" s="228" t="str">
        <f t="shared" si="9"/>
        <v/>
      </c>
      <c r="DK31" s="228" t="str">
        <f t="shared" si="9"/>
        <v/>
      </c>
      <c r="DL31" s="228" t="str">
        <f t="shared" si="9"/>
        <v/>
      </c>
      <c r="DM31" s="228" t="str">
        <f t="shared" si="9"/>
        <v/>
      </c>
      <c r="DN31" s="228" t="str">
        <f t="shared" si="7"/>
        <v/>
      </c>
      <c r="DO31" s="229" t="str">
        <f t="shared" si="8"/>
        <v/>
      </c>
      <c r="DP31" s="206"/>
    </row>
    <row r="32" spans="1:120" ht="25.5" customHeight="1" x14ac:dyDescent="0.25">
      <c r="A32" s="45">
        <v>23</v>
      </c>
      <c r="B32" s="364"/>
      <c r="C32" s="364"/>
      <c r="D32" s="364"/>
      <c r="E32" s="364"/>
      <c r="F32" s="364"/>
      <c r="G32" s="364"/>
      <c r="H32" s="364"/>
      <c r="I32" s="364"/>
      <c r="J32" s="364"/>
      <c r="K32" s="364"/>
      <c r="L32" s="364"/>
      <c r="M32" s="364"/>
      <c r="N32" s="364"/>
      <c r="O32" s="364"/>
      <c r="P32" s="364"/>
      <c r="Q32" s="364"/>
      <c r="R32" s="364"/>
      <c r="S32" s="450"/>
      <c r="T32" s="19"/>
      <c r="U32" s="19"/>
      <c r="V32" s="19"/>
      <c r="W32" s="19"/>
      <c r="X32" s="19"/>
      <c r="Y32" s="19"/>
      <c r="Z32" s="19"/>
      <c r="AA32" s="19"/>
      <c r="AB32" s="13"/>
      <c r="AC32" s="367"/>
      <c r="AD32" s="367"/>
      <c r="AE32" s="367"/>
      <c r="AF32" s="182"/>
      <c r="AG32" s="282"/>
      <c r="AH32" s="282"/>
      <c r="AI32" s="282"/>
      <c r="AJ32" s="13"/>
      <c r="AK32" s="13"/>
      <c r="BX32" s="214">
        <v>23</v>
      </c>
      <c r="BY32" s="426">
        <f t="shared" si="0"/>
        <v>0</v>
      </c>
      <c r="BZ32" s="426"/>
      <c r="CA32" s="426"/>
      <c r="CB32" s="426"/>
      <c r="CC32" s="426"/>
      <c r="CD32" s="426"/>
      <c r="CE32" s="426"/>
      <c r="CF32" s="426"/>
      <c r="CG32" s="426"/>
      <c r="CH32" s="426"/>
      <c r="CI32" s="426"/>
      <c r="CJ32" s="426"/>
      <c r="CK32" s="426"/>
      <c r="CL32" s="426"/>
      <c r="CM32" s="426"/>
      <c r="CN32" s="426"/>
      <c r="CO32" s="426"/>
      <c r="CP32" s="426"/>
      <c r="CQ32" s="215" t="str">
        <f>'Dropdown-Content (Hidden)'!G160</f>
        <v/>
      </c>
      <c r="CR32" s="215" t="str">
        <f t="shared" si="1"/>
        <v/>
      </c>
      <c r="CS32" s="215" t="str">
        <f t="shared" si="1"/>
        <v/>
      </c>
      <c r="CT32" s="215" t="str">
        <f t="shared" si="1"/>
        <v/>
      </c>
      <c r="CU32" s="215" t="str">
        <f t="shared" si="1"/>
        <v/>
      </c>
      <c r="CV32" s="215" t="str">
        <f t="shared" si="2"/>
        <v/>
      </c>
      <c r="CW32" s="215" t="str">
        <f t="shared" si="3"/>
        <v/>
      </c>
      <c r="CX32" s="222">
        <f t="shared" si="4"/>
        <v>0</v>
      </c>
      <c r="CY32" s="207"/>
      <c r="CZ32" s="222" t="str">
        <f>IF(CV32="x",'Data (Hidden)'!$C$529,"")</f>
        <v/>
      </c>
      <c r="DA32" s="222" t="str">
        <f>IF(CW32="x",'Data (Hidden)'!$C$533,"")</f>
        <v/>
      </c>
      <c r="DB32" s="207"/>
      <c r="DC32" s="427">
        <f t="shared" si="6"/>
        <v>0</v>
      </c>
      <c r="DD32" s="427"/>
      <c r="DE32" s="427"/>
      <c r="DF32" s="208"/>
      <c r="DG32" s="228" t="str">
        <f t="shared" si="9"/>
        <v/>
      </c>
      <c r="DH32" s="228" t="str">
        <f t="shared" si="9"/>
        <v/>
      </c>
      <c r="DI32" s="228" t="str">
        <f t="shared" si="9"/>
        <v/>
      </c>
      <c r="DJ32" s="228" t="str">
        <f t="shared" si="9"/>
        <v/>
      </c>
      <c r="DK32" s="228" t="str">
        <f t="shared" si="9"/>
        <v/>
      </c>
      <c r="DL32" s="228" t="str">
        <f t="shared" si="9"/>
        <v/>
      </c>
      <c r="DM32" s="228" t="str">
        <f t="shared" si="9"/>
        <v/>
      </c>
      <c r="DN32" s="228" t="str">
        <f t="shared" si="7"/>
        <v/>
      </c>
      <c r="DO32" s="229" t="str">
        <f t="shared" si="8"/>
        <v/>
      </c>
      <c r="DP32" s="206"/>
    </row>
    <row r="33" spans="1:120" ht="25.5" customHeight="1" x14ac:dyDescent="0.25">
      <c r="A33" s="45">
        <v>24</v>
      </c>
      <c r="B33" s="451"/>
      <c r="C33" s="451"/>
      <c r="D33" s="451"/>
      <c r="E33" s="451"/>
      <c r="F33" s="451"/>
      <c r="G33" s="451"/>
      <c r="H33" s="451"/>
      <c r="I33" s="451"/>
      <c r="J33" s="451"/>
      <c r="K33" s="451"/>
      <c r="L33" s="451"/>
      <c r="M33" s="451"/>
      <c r="N33" s="451"/>
      <c r="O33" s="451"/>
      <c r="P33" s="451"/>
      <c r="Q33" s="451"/>
      <c r="R33" s="451"/>
      <c r="S33" s="452"/>
      <c r="T33" s="19"/>
      <c r="U33" s="19"/>
      <c r="V33" s="19"/>
      <c r="W33" s="19"/>
      <c r="X33" s="19"/>
      <c r="Y33" s="19"/>
      <c r="Z33" s="19"/>
      <c r="AA33" s="19"/>
      <c r="AB33" s="13"/>
      <c r="AC33" s="367"/>
      <c r="AD33" s="367"/>
      <c r="AE33" s="367"/>
      <c r="AF33" s="182"/>
      <c r="AG33" s="282"/>
      <c r="AH33" s="282"/>
      <c r="AI33" s="282"/>
      <c r="AJ33" s="13"/>
      <c r="AK33" s="13"/>
      <c r="BX33" s="214">
        <v>24</v>
      </c>
      <c r="BY33" s="426">
        <f t="shared" si="0"/>
        <v>0</v>
      </c>
      <c r="BZ33" s="426"/>
      <c r="CA33" s="426"/>
      <c r="CB33" s="426"/>
      <c r="CC33" s="426"/>
      <c r="CD33" s="426"/>
      <c r="CE33" s="426"/>
      <c r="CF33" s="426"/>
      <c r="CG33" s="426"/>
      <c r="CH33" s="426"/>
      <c r="CI33" s="426"/>
      <c r="CJ33" s="426"/>
      <c r="CK33" s="426"/>
      <c r="CL33" s="426"/>
      <c r="CM33" s="426"/>
      <c r="CN33" s="426"/>
      <c r="CO33" s="426"/>
      <c r="CP33" s="426"/>
      <c r="CQ33" s="215" t="str">
        <f>'Dropdown-Content (Hidden)'!G161</f>
        <v/>
      </c>
      <c r="CR33" s="215" t="str">
        <f t="shared" si="1"/>
        <v/>
      </c>
      <c r="CS33" s="215" t="str">
        <f t="shared" si="1"/>
        <v/>
      </c>
      <c r="CT33" s="215" t="str">
        <f t="shared" si="1"/>
        <v/>
      </c>
      <c r="CU33" s="215" t="str">
        <f t="shared" si="1"/>
        <v/>
      </c>
      <c r="CV33" s="215" t="str">
        <f t="shared" si="2"/>
        <v/>
      </c>
      <c r="CW33" s="215" t="str">
        <f t="shared" si="3"/>
        <v/>
      </c>
      <c r="CX33" s="222">
        <f t="shared" si="4"/>
        <v>0</v>
      </c>
      <c r="CY33" s="207"/>
      <c r="CZ33" s="222" t="str">
        <f>IF(CV33="x",'Data (Hidden)'!$C$529,"")</f>
        <v/>
      </c>
      <c r="DA33" s="222" t="str">
        <f>IF(CW33="x",'Data (Hidden)'!$C$533,"")</f>
        <v/>
      </c>
      <c r="DB33" s="207"/>
      <c r="DC33" s="427">
        <f t="shared" si="6"/>
        <v>0</v>
      </c>
      <c r="DD33" s="427"/>
      <c r="DE33" s="427"/>
      <c r="DF33" s="208"/>
      <c r="DG33" s="228" t="str">
        <f t="shared" si="9"/>
        <v/>
      </c>
      <c r="DH33" s="228" t="str">
        <f t="shared" si="9"/>
        <v/>
      </c>
      <c r="DI33" s="228" t="str">
        <f t="shared" si="9"/>
        <v/>
      </c>
      <c r="DJ33" s="228" t="str">
        <f t="shared" si="9"/>
        <v/>
      </c>
      <c r="DK33" s="228" t="str">
        <f t="shared" si="9"/>
        <v/>
      </c>
      <c r="DL33" s="228" t="str">
        <f t="shared" si="9"/>
        <v/>
      </c>
      <c r="DM33" s="228" t="str">
        <f t="shared" si="9"/>
        <v/>
      </c>
      <c r="DN33" s="228" t="str">
        <f t="shared" si="7"/>
        <v/>
      </c>
      <c r="DO33" s="229" t="str">
        <f t="shared" si="8"/>
        <v/>
      </c>
      <c r="DP33" s="206"/>
    </row>
    <row r="34" spans="1:120" ht="25.5" customHeight="1" x14ac:dyDescent="0.25">
      <c r="A34" s="45">
        <v>25</v>
      </c>
      <c r="B34" s="364"/>
      <c r="C34" s="364"/>
      <c r="D34" s="364"/>
      <c r="E34" s="364"/>
      <c r="F34" s="364"/>
      <c r="G34" s="364"/>
      <c r="H34" s="364"/>
      <c r="I34" s="364"/>
      <c r="J34" s="364"/>
      <c r="K34" s="364"/>
      <c r="L34" s="364"/>
      <c r="M34" s="364"/>
      <c r="N34" s="364"/>
      <c r="O34" s="364"/>
      <c r="P34" s="364"/>
      <c r="Q34" s="364"/>
      <c r="R34" s="364"/>
      <c r="S34" s="450"/>
      <c r="T34" s="19"/>
      <c r="U34" s="19"/>
      <c r="V34" s="19"/>
      <c r="W34" s="19"/>
      <c r="X34" s="19"/>
      <c r="Y34" s="19"/>
      <c r="Z34" s="19"/>
      <c r="AA34" s="19"/>
      <c r="AB34" s="13"/>
      <c r="AC34" s="367"/>
      <c r="AD34" s="367"/>
      <c r="AE34" s="367"/>
      <c r="AF34" s="182"/>
      <c r="AG34" s="282"/>
      <c r="AH34" s="282"/>
      <c r="AI34" s="282"/>
      <c r="AJ34" s="13"/>
      <c r="AK34" s="13"/>
      <c r="BX34" s="214">
        <v>25</v>
      </c>
      <c r="BY34" s="426">
        <f t="shared" si="0"/>
        <v>0</v>
      </c>
      <c r="BZ34" s="426"/>
      <c r="CA34" s="426"/>
      <c r="CB34" s="426"/>
      <c r="CC34" s="426"/>
      <c r="CD34" s="426"/>
      <c r="CE34" s="426"/>
      <c r="CF34" s="426"/>
      <c r="CG34" s="426"/>
      <c r="CH34" s="426"/>
      <c r="CI34" s="426"/>
      <c r="CJ34" s="426"/>
      <c r="CK34" s="426"/>
      <c r="CL34" s="426"/>
      <c r="CM34" s="426"/>
      <c r="CN34" s="426"/>
      <c r="CO34" s="426"/>
      <c r="CP34" s="426"/>
      <c r="CQ34" s="215" t="str">
        <f>'Dropdown-Content (Hidden)'!G162</f>
        <v/>
      </c>
      <c r="CR34" s="215" t="str">
        <f t="shared" si="1"/>
        <v/>
      </c>
      <c r="CS34" s="215" t="str">
        <f t="shared" si="1"/>
        <v/>
      </c>
      <c r="CT34" s="215" t="str">
        <f t="shared" si="1"/>
        <v/>
      </c>
      <c r="CU34" s="215" t="str">
        <f t="shared" si="1"/>
        <v/>
      </c>
      <c r="CV34" s="215" t="str">
        <f t="shared" si="2"/>
        <v/>
      </c>
      <c r="CW34" s="215" t="str">
        <f t="shared" si="3"/>
        <v/>
      </c>
      <c r="CX34" s="222">
        <f t="shared" si="4"/>
        <v>0</v>
      </c>
      <c r="CY34" s="207"/>
      <c r="CZ34" s="222" t="str">
        <f>IF(CV34="x",'Data (Hidden)'!$C$529,"")</f>
        <v/>
      </c>
      <c r="DA34" s="222" t="str">
        <f>IF(CW34="x",'Data (Hidden)'!$C$533,"")</f>
        <v/>
      </c>
      <c r="DB34" s="207"/>
      <c r="DC34" s="427">
        <f t="shared" si="6"/>
        <v>0</v>
      </c>
      <c r="DD34" s="427"/>
      <c r="DE34" s="427"/>
      <c r="DF34" s="208"/>
      <c r="DG34" s="228" t="str">
        <f t="shared" si="9"/>
        <v/>
      </c>
      <c r="DH34" s="228" t="str">
        <f t="shared" si="9"/>
        <v/>
      </c>
      <c r="DI34" s="228" t="str">
        <f t="shared" si="9"/>
        <v/>
      </c>
      <c r="DJ34" s="228" t="str">
        <f t="shared" si="9"/>
        <v/>
      </c>
      <c r="DK34" s="228" t="str">
        <f t="shared" si="9"/>
        <v/>
      </c>
      <c r="DL34" s="228" t="str">
        <f t="shared" si="9"/>
        <v/>
      </c>
      <c r="DM34" s="228" t="str">
        <f t="shared" si="9"/>
        <v/>
      </c>
      <c r="DN34" s="228" t="str">
        <f t="shared" si="7"/>
        <v/>
      </c>
      <c r="DO34" s="229" t="str">
        <f t="shared" si="8"/>
        <v/>
      </c>
      <c r="DP34" s="206"/>
    </row>
    <row r="35" spans="1:120" ht="25.5" hidden="1" customHeight="1" x14ac:dyDescent="0.25">
      <c r="A35" s="45">
        <v>26</v>
      </c>
      <c r="B35" s="451"/>
      <c r="C35" s="451"/>
      <c r="D35" s="451"/>
      <c r="E35" s="451"/>
      <c r="F35" s="451"/>
      <c r="G35" s="451"/>
      <c r="H35" s="451"/>
      <c r="I35" s="451"/>
      <c r="J35" s="451"/>
      <c r="K35" s="451"/>
      <c r="L35" s="451"/>
      <c r="M35" s="451"/>
      <c r="N35" s="451"/>
      <c r="O35" s="451"/>
      <c r="P35" s="451"/>
      <c r="Q35" s="451"/>
      <c r="R35" s="451"/>
      <c r="S35" s="452"/>
      <c r="T35" s="19"/>
      <c r="U35" s="19"/>
      <c r="V35" s="19"/>
      <c r="W35" s="19"/>
      <c r="X35" s="19"/>
      <c r="Y35" s="19"/>
      <c r="Z35" s="19"/>
      <c r="AA35" s="19"/>
      <c r="AB35" s="13"/>
      <c r="AC35" s="367"/>
      <c r="AD35" s="367"/>
      <c r="AE35" s="367"/>
      <c r="AF35" s="182"/>
      <c r="AG35" s="282"/>
      <c r="AH35" s="282"/>
      <c r="AI35" s="282"/>
      <c r="AJ35" s="13"/>
      <c r="AK35" s="13"/>
      <c r="BX35" s="214">
        <v>26</v>
      </c>
      <c r="BY35" s="426">
        <f t="shared" si="0"/>
        <v>0</v>
      </c>
      <c r="BZ35" s="426"/>
      <c r="CA35" s="426"/>
      <c r="CB35" s="426"/>
      <c r="CC35" s="426"/>
      <c r="CD35" s="426"/>
      <c r="CE35" s="426"/>
      <c r="CF35" s="426"/>
      <c r="CG35" s="426"/>
      <c r="CH35" s="426"/>
      <c r="CI35" s="426"/>
      <c r="CJ35" s="426"/>
      <c r="CK35" s="426"/>
      <c r="CL35" s="426"/>
      <c r="CM35" s="426"/>
      <c r="CN35" s="426"/>
      <c r="CO35" s="426"/>
      <c r="CP35" s="426"/>
      <c r="CQ35" s="215" t="str">
        <f>'Dropdown-Content (Hidden)'!G163</f>
        <v/>
      </c>
      <c r="CR35" s="215" t="str">
        <f t="shared" si="1"/>
        <v/>
      </c>
      <c r="CS35" s="215" t="str">
        <f t="shared" si="1"/>
        <v/>
      </c>
      <c r="CT35" s="215" t="str">
        <f t="shared" si="1"/>
        <v/>
      </c>
      <c r="CU35" s="215" t="str">
        <f t="shared" si="1"/>
        <v/>
      </c>
      <c r="CV35" s="215" t="str">
        <f t="shared" si="2"/>
        <v/>
      </c>
      <c r="CW35" s="215" t="str">
        <f t="shared" si="3"/>
        <v/>
      </c>
      <c r="CX35" s="222">
        <f t="shared" si="4"/>
        <v>0</v>
      </c>
      <c r="CY35" s="207"/>
      <c r="CZ35" s="222" t="str">
        <f>IF(CV35="x",'Data (Hidden)'!$C$529,"")</f>
        <v/>
      </c>
      <c r="DA35" s="222" t="str">
        <f>IF(CW35="x",'Data (Hidden)'!$C$533,"")</f>
        <v/>
      </c>
      <c r="DB35" s="207"/>
      <c r="DC35" s="427">
        <f t="shared" si="6"/>
        <v>0</v>
      </c>
      <c r="DD35" s="427"/>
      <c r="DE35" s="427"/>
      <c r="DF35" s="208"/>
      <c r="DG35" s="228" t="str">
        <f t="shared" si="9"/>
        <v/>
      </c>
      <c r="DH35" s="228" t="str">
        <f t="shared" si="9"/>
        <v/>
      </c>
      <c r="DI35" s="228" t="str">
        <f t="shared" si="9"/>
        <v/>
      </c>
      <c r="DJ35" s="228" t="str">
        <f t="shared" si="9"/>
        <v/>
      </c>
      <c r="DK35" s="228" t="str">
        <f t="shared" si="9"/>
        <v/>
      </c>
      <c r="DL35" s="228" t="str">
        <f t="shared" si="9"/>
        <v/>
      </c>
      <c r="DM35" s="228" t="str">
        <f t="shared" si="9"/>
        <v/>
      </c>
      <c r="DN35" s="228" t="str">
        <f t="shared" si="7"/>
        <v/>
      </c>
      <c r="DO35" s="229" t="str">
        <f t="shared" si="8"/>
        <v/>
      </c>
      <c r="DP35" s="206"/>
    </row>
    <row r="36" spans="1:120" ht="25.5" hidden="1" customHeight="1" x14ac:dyDescent="0.25">
      <c r="A36" s="45">
        <v>27</v>
      </c>
      <c r="B36" s="364"/>
      <c r="C36" s="364"/>
      <c r="D36" s="364"/>
      <c r="E36" s="364"/>
      <c r="F36" s="364"/>
      <c r="G36" s="364"/>
      <c r="H36" s="364"/>
      <c r="I36" s="364"/>
      <c r="J36" s="364"/>
      <c r="K36" s="364"/>
      <c r="L36" s="364"/>
      <c r="M36" s="364"/>
      <c r="N36" s="364"/>
      <c r="O36" s="364"/>
      <c r="P36" s="364"/>
      <c r="Q36" s="364"/>
      <c r="R36" s="364"/>
      <c r="S36" s="450"/>
      <c r="T36" s="19"/>
      <c r="U36" s="19"/>
      <c r="V36" s="19"/>
      <c r="W36" s="19"/>
      <c r="X36" s="19"/>
      <c r="Y36" s="19"/>
      <c r="Z36" s="19"/>
      <c r="AA36" s="19"/>
      <c r="AB36" s="13"/>
      <c r="AC36" s="367"/>
      <c r="AD36" s="367"/>
      <c r="AE36" s="367"/>
      <c r="AF36" s="182"/>
      <c r="AG36" s="282"/>
      <c r="AH36" s="282"/>
      <c r="AI36" s="282"/>
      <c r="AJ36" s="13"/>
      <c r="AK36" s="13"/>
      <c r="BX36" s="214">
        <v>27</v>
      </c>
      <c r="BY36" s="426">
        <f t="shared" si="0"/>
        <v>0</v>
      </c>
      <c r="BZ36" s="426"/>
      <c r="CA36" s="426"/>
      <c r="CB36" s="426"/>
      <c r="CC36" s="426"/>
      <c r="CD36" s="426"/>
      <c r="CE36" s="426"/>
      <c r="CF36" s="426"/>
      <c r="CG36" s="426"/>
      <c r="CH36" s="426"/>
      <c r="CI36" s="426"/>
      <c r="CJ36" s="426"/>
      <c r="CK36" s="426"/>
      <c r="CL36" s="426"/>
      <c r="CM36" s="426"/>
      <c r="CN36" s="426"/>
      <c r="CO36" s="426"/>
      <c r="CP36" s="426"/>
      <c r="CQ36" s="215" t="str">
        <f>'Dropdown-Content (Hidden)'!G164</f>
        <v/>
      </c>
      <c r="CR36" s="215" t="str">
        <f t="shared" si="1"/>
        <v/>
      </c>
      <c r="CS36" s="215" t="str">
        <f t="shared" si="1"/>
        <v/>
      </c>
      <c r="CT36" s="215" t="str">
        <f t="shared" si="1"/>
        <v/>
      </c>
      <c r="CU36" s="215" t="str">
        <f t="shared" si="1"/>
        <v/>
      </c>
      <c r="CV36" s="215" t="str">
        <f t="shared" si="2"/>
        <v/>
      </c>
      <c r="CW36" s="215" t="str">
        <f t="shared" si="3"/>
        <v/>
      </c>
      <c r="CX36" s="222">
        <f t="shared" si="4"/>
        <v>0</v>
      </c>
      <c r="CY36" s="207"/>
      <c r="CZ36" s="222" t="str">
        <f>IF(CV36="x",'Data (Hidden)'!$C$529,"")</f>
        <v/>
      </c>
      <c r="DA36" s="222" t="str">
        <f>IF(CW36="x",'Data (Hidden)'!$C$533,"")</f>
        <v/>
      </c>
      <c r="DB36" s="207"/>
      <c r="DC36" s="427">
        <f t="shared" si="6"/>
        <v>0</v>
      </c>
      <c r="DD36" s="427"/>
      <c r="DE36" s="427"/>
      <c r="DF36" s="208"/>
      <c r="DG36" s="228" t="str">
        <f t="shared" si="9"/>
        <v/>
      </c>
      <c r="DH36" s="228" t="str">
        <f t="shared" si="9"/>
        <v/>
      </c>
      <c r="DI36" s="228" t="str">
        <f t="shared" si="9"/>
        <v/>
      </c>
      <c r="DJ36" s="228" t="str">
        <f t="shared" si="9"/>
        <v/>
      </c>
      <c r="DK36" s="228" t="str">
        <f t="shared" si="9"/>
        <v/>
      </c>
      <c r="DL36" s="228" t="str">
        <f t="shared" si="9"/>
        <v/>
      </c>
      <c r="DM36" s="228" t="str">
        <f t="shared" si="9"/>
        <v/>
      </c>
      <c r="DN36" s="228" t="str">
        <f t="shared" si="7"/>
        <v/>
      </c>
      <c r="DO36" s="229" t="str">
        <f t="shared" si="8"/>
        <v/>
      </c>
      <c r="DP36" s="206"/>
    </row>
    <row r="37" spans="1:120" ht="25.5" hidden="1" customHeight="1" x14ac:dyDescent="0.25">
      <c r="A37" s="45">
        <v>28</v>
      </c>
      <c r="B37" s="451"/>
      <c r="C37" s="451"/>
      <c r="D37" s="451"/>
      <c r="E37" s="451"/>
      <c r="F37" s="451"/>
      <c r="G37" s="451"/>
      <c r="H37" s="451"/>
      <c r="I37" s="451"/>
      <c r="J37" s="451"/>
      <c r="K37" s="451"/>
      <c r="L37" s="451"/>
      <c r="M37" s="451"/>
      <c r="N37" s="451"/>
      <c r="O37" s="451"/>
      <c r="P37" s="451"/>
      <c r="Q37" s="451"/>
      <c r="R37" s="451"/>
      <c r="S37" s="452"/>
      <c r="T37" s="19"/>
      <c r="U37" s="19"/>
      <c r="V37" s="19"/>
      <c r="W37" s="19"/>
      <c r="X37" s="19"/>
      <c r="Y37" s="19"/>
      <c r="Z37" s="19"/>
      <c r="AA37" s="19"/>
      <c r="AB37" s="13"/>
      <c r="AC37" s="367"/>
      <c r="AD37" s="367"/>
      <c r="AE37" s="367"/>
      <c r="AF37" s="182"/>
      <c r="AG37" s="282"/>
      <c r="AH37" s="282"/>
      <c r="AI37" s="282"/>
      <c r="AJ37" s="13"/>
      <c r="AK37" s="13"/>
      <c r="BX37" s="214">
        <v>28</v>
      </c>
      <c r="BY37" s="426">
        <f t="shared" si="0"/>
        <v>0</v>
      </c>
      <c r="BZ37" s="426"/>
      <c r="CA37" s="426"/>
      <c r="CB37" s="426"/>
      <c r="CC37" s="426"/>
      <c r="CD37" s="426"/>
      <c r="CE37" s="426"/>
      <c r="CF37" s="426"/>
      <c r="CG37" s="426"/>
      <c r="CH37" s="426"/>
      <c r="CI37" s="426"/>
      <c r="CJ37" s="426"/>
      <c r="CK37" s="426"/>
      <c r="CL37" s="426"/>
      <c r="CM37" s="426"/>
      <c r="CN37" s="426"/>
      <c r="CO37" s="426"/>
      <c r="CP37" s="426"/>
      <c r="CQ37" s="215" t="str">
        <f>'Dropdown-Content (Hidden)'!G165</f>
        <v/>
      </c>
      <c r="CR37" s="215" t="str">
        <f t="shared" si="1"/>
        <v/>
      </c>
      <c r="CS37" s="215" t="str">
        <f t="shared" si="1"/>
        <v/>
      </c>
      <c r="CT37" s="215" t="str">
        <f t="shared" si="1"/>
        <v/>
      </c>
      <c r="CU37" s="215" t="str">
        <f t="shared" si="1"/>
        <v/>
      </c>
      <c r="CV37" s="215" t="str">
        <f t="shared" si="2"/>
        <v/>
      </c>
      <c r="CW37" s="215" t="str">
        <f t="shared" si="3"/>
        <v/>
      </c>
      <c r="CX37" s="222">
        <f t="shared" si="4"/>
        <v>0</v>
      </c>
      <c r="CY37" s="207"/>
      <c r="CZ37" s="222" t="str">
        <f>IF(CV37="x",'Data (Hidden)'!$C$529,"")</f>
        <v/>
      </c>
      <c r="DA37" s="222" t="str">
        <f>IF(CW37="x",'Data (Hidden)'!$C$533,"")</f>
        <v/>
      </c>
      <c r="DB37" s="207"/>
      <c r="DC37" s="427">
        <f t="shared" si="6"/>
        <v>0</v>
      </c>
      <c r="DD37" s="427"/>
      <c r="DE37" s="427"/>
      <c r="DF37" s="208"/>
      <c r="DG37" s="228" t="str">
        <f t="shared" si="9"/>
        <v/>
      </c>
      <c r="DH37" s="228" t="str">
        <f t="shared" si="9"/>
        <v/>
      </c>
      <c r="DI37" s="228" t="str">
        <f t="shared" si="9"/>
        <v/>
      </c>
      <c r="DJ37" s="228" t="str">
        <f t="shared" si="9"/>
        <v/>
      </c>
      <c r="DK37" s="228" t="str">
        <f t="shared" si="9"/>
        <v/>
      </c>
      <c r="DL37" s="228" t="str">
        <f t="shared" si="9"/>
        <v/>
      </c>
      <c r="DM37" s="228" t="str">
        <f t="shared" si="9"/>
        <v/>
      </c>
      <c r="DN37" s="228" t="str">
        <f t="shared" si="7"/>
        <v/>
      </c>
      <c r="DO37" s="229" t="str">
        <f t="shared" si="8"/>
        <v/>
      </c>
      <c r="DP37" s="206"/>
    </row>
    <row r="38" spans="1:120" ht="25.5" hidden="1" customHeight="1" x14ac:dyDescent="0.25">
      <c r="A38" s="45">
        <v>29</v>
      </c>
      <c r="B38" s="364"/>
      <c r="C38" s="364"/>
      <c r="D38" s="364"/>
      <c r="E38" s="364"/>
      <c r="F38" s="364"/>
      <c r="G38" s="364"/>
      <c r="H38" s="364"/>
      <c r="I38" s="364"/>
      <c r="J38" s="364"/>
      <c r="K38" s="364"/>
      <c r="L38" s="364"/>
      <c r="M38" s="364"/>
      <c r="N38" s="364"/>
      <c r="O38" s="364"/>
      <c r="P38" s="364"/>
      <c r="Q38" s="364"/>
      <c r="R38" s="364"/>
      <c r="S38" s="450"/>
      <c r="T38" s="19"/>
      <c r="U38" s="19"/>
      <c r="V38" s="19"/>
      <c r="W38" s="19"/>
      <c r="X38" s="19"/>
      <c r="Y38" s="19"/>
      <c r="Z38" s="19"/>
      <c r="AA38" s="19"/>
      <c r="AB38" s="13"/>
      <c r="AC38" s="367"/>
      <c r="AD38" s="367"/>
      <c r="AE38" s="367"/>
      <c r="AF38" s="182"/>
      <c r="AG38" s="282"/>
      <c r="AH38" s="282"/>
      <c r="AI38" s="282"/>
      <c r="AJ38" s="13"/>
      <c r="AK38" s="13"/>
      <c r="BX38" s="214">
        <v>29</v>
      </c>
      <c r="BY38" s="426">
        <f t="shared" si="0"/>
        <v>0</v>
      </c>
      <c r="BZ38" s="426"/>
      <c r="CA38" s="426"/>
      <c r="CB38" s="426"/>
      <c r="CC38" s="426"/>
      <c r="CD38" s="426"/>
      <c r="CE38" s="426"/>
      <c r="CF38" s="426"/>
      <c r="CG38" s="426"/>
      <c r="CH38" s="426"/>
      <c r="CI38" s="426"/>
      <c r="CJ38" s="426"/>
      <c r="CK38" s="426"/>
      <c r="CL38" s="426"/>
      <c r="CM38" s="426"/>
      <c r="CN38" s="426"/>
      <c r="CO38" s="426"/>
      <c r="CP38" s="426"/>
      <c r="CQ38" s="215" t="str">
        <f>'Dropdown-Content (Hidden)'!G166</f>
        <v/>
      </c>
      <c r="CR38" s="215" t="str">
        <f t="shared" si="1"/>
        <v/>
      </c>
      <c r="CS38" s="215" t="str">
        <f t="shared" si="1"/>
        <v/>
      </c>
      <c r="CT38" s="215" t="str">
        <f t="shared" si="1"/>
        <v/>
      </c>
      <c r="CU38" s="215" t="str">
        <f t="shared" si="1"/>
        <v/>
      </c>
      <c r="CV38" s="215" t="str">
        <f t="shared" si="2"/>
        <v/>
      </c>
      <c r="CW38" s="215" t="str">
        <f t="shared" si="3"/>
        <v/>
      </c>
      <c r="CX38" s="222">
        <f t="shared" si="4"/>
        <v>0</v>
      </c>
      <c r="CY38" s="207"/>
      <c r="CZ38" s="222" t="str">
        <f>IF(CV38="x",'Data (Hidden)'!$C$529,"")</f>
        <v/>
      </c>
      <c r="DA38" s="222" t="str">
        <f>IF(CW38="x",'Data (Hidden)'!$C$533,"")</f>
        <v/>
      </c>
      <c r="DB38" s="207"/>
      <c r="DC38" s="427">
        <f t="shared" si="6"/>
        <v>0</v>
      </c>
      <c r="DD38" s="427"/>
      <c r="DE38" s="427"/>
      <c r="DF38" s="208"/>
      <c r="DG38" s="228" t="str">
        <f t="shared" si="9"/>
        <v/>
      </c>
      <c r="DH38" s="228" t="str">
        <f t="shared" si="9"/>
        <v/>
      </c>
      <c r="DI38" s="228" t="str">
        <f t="shared" si="9"/>
        <v/>
      </c>
      <c r="DJ38" s="228" t="str">
        <f t="shared" si="9"/>
        <v/>
      </c>
      <c r="DK38" s="228" t="str">
        <f t="shared" si="9"/>
        <v/>
      </c>
      <c r="DL38" s="228" t="str">
        <f t="shared" si="9"/>
        <v/>
      </c>
      <c r="DM38" s="228" t="str">
        <f t="shared" si="9"/>
        <v/>
      </c>
      <c r="DN38" s="228" t="str">
        <f t="shared" si="7"/>
        <v/>
      </c>
      <c r="DO38" s="229" t="str">
        <f t="shared" si="8"/>
        <v/>
      </c>
      <c r="DP38" s="206"/>
    </row>
    <row r="39" spans="1:120" ht="25.5" hidden="1" customHeight="1" x14ac:dyDescent="0.25">
      <c r="A39" s="45">
        <v>30</v>
      </c>
      <c r="B39" s="451"/>
      <c r="C39" s="451"/>
      <c r="D39" s="451"/>
      <c r="E39" s="451"/>
      <c r="F39" s="451"/>
      <c r="G39" s="451"/>
      <c r="H39" s="451"/>
      <c r="I39" s="451"/>
      <c r="J39" s="451"/>
      <c r="K39" s="451"/>
      <c r="L39" s="451"/>
      <c r="M39" s="451"/>
      <c r="N39" s="451"/>
      <c r="O39" s="451"/>
      <c r="P39" s="451"/>
      <c r="Q39" s="451"/>
      <c r="R39" s="451"/>
      <c r="S39" s="452"/>
      <c r="T39" s="19"/>
      <c r="U39" s="19"/>
      <c r="V39" s="19"/>
      <c r="W39" s="19"/>
      <c r="X39" s="19"/>
      <c r="Y39" s="19"/>
      <c r="Z39" s="19"/>
      <c r="AA39" s="19"/>
      <c r="AB39" s="13"/>
      <c r="AC39" s="367"/>
      <c r="AD39" s="367"/>
      <c r="AE39" s="367"/>
      <c r="AF39" s="182"/>
      <c r="AG39" s="282"/>
      <c r="AH39" s="282"/>
      <c r="AI39" s="282"/>
      <c r="AJ39" s="13"/>
      <c r="AK39" s="13"/>
      <c r="BX39" s="214">
        <v>30</v>
      </c>
      <c r="BY39" s="426">
        <f t="shared" si="0"/>
        <v>0</v>
      </c>
      <c r="BZ39" s="426"/>
      <c r="CA39" s="426"/>
      <c r="CB39" s="426"/>
      <c r="CC39" s="426"/>
      <c r="CD39" s="426"/>
      <c r="CE39" s="426"/>
      <c r="CF39" s="426"/>
      <c r="CG39" s="426"/>
      <c r="CH39" s="426"/>
      <c r="CI39" s="426"/>
      <c r="CJ39" s="426"/>
      <c r="CK39" s="426"/>
      <c r="CL39" s="426"/>
      <c r="CM39" s="426"/>
      <c r="CN39" s="426"/>
      <c r="CO39" s="426"/>
      <c r="CP39" s="426"/>
      <c r="CQ39" s="215" t="str">
        <f>'Dropdown-Content (Hidden)'!G167</f>
        <v/>
      </c>
      <c r="CR39" s="215" t="str">
        <f t="shared" si="1"/>
        <v/>
      </c>
      <c r="CS39" s="215" t="str">
        <f t="shared" si="1"/>
        <v/>
      </c>
      <c r="CT39" s="215" t="str">
        <f t="shared" si="1"/>
        <v/>
      </c>
      <c r="CU39" s="215" t="str">
        <f t="shared" si="1"/>
        <v/>
      </c>
      <c r="CV39" s="215" t="str">
        <f t="shared" si="2"/>
        <v/>
      </c>
      <c r="CW39" s="215" t="str">
        <f t="shared" si="3"/>
        <v/>
      </c>
      <c r="CX39" s="222">
        <f t="shared" si="4"/>
        <v>0</v>
      </c>
      <c r="CY39" s="207"/>
      <c r="CZ39" s="222" t="str">
        <f>IF(CV39="x",'Data (Hidden)'!$C$529,"")</f>
        <v/>
      </c>
      <c r="DA39" s="222" t="str">
        <f>IF(CW39="x",'Data (Hidden)'!$C$533,"")</f>
        <v/>
      </c>
      <c r="DB39" s="207"/>
      <c r="DC39" s="427">
        <f t="shared" si="6"/>
        <v>0</v>
      </c>
      <c r="DD39" s="427"/>
      <c r="DE39" s="427"/>
      <c r="DF39" s="208"/>
      <c r="DG39" s="228" t="str">
        <f t="shared" si="9"/>
        <v/>
      </c>
      <c r="DH39" s="228" t="str">
        <f t="shared" si="9"/>
        <v/>
      </c>
      <c r="DI39" s="228" t="str">
        <f t="shared" si="9"/>
        <v/>
      </c>
      <c r="DJ39" s="228" t="str">
        <f t="shared" si="9"/>
        <v/>
      </c>
      <c r="DK39" s="228" t="str">
        <f t="shared" si="9"/>
        <v/>
      </c>
      <c r="DL39" s="228" t="str">
        <f t="shared" si="9"/>
        <v/>
      </c>
      <c r="DM39" s="228" t="str">
        <f t="shared" si="9"/>
        <v/>
      </c>
      <c r="DN39" s="228" t="str">
        <f t="shared" si="7"/>
        <v/>
      </c>
      <c r="DO39" s="229" t="str">
        <f t="shared" si="8"/>
        <v/>
      </c>
      <c r="DP39" s="206"/>
    </row>
    <row r="40" spans="1:120" ht="25.5" hidden="1" customHeight="1" x14ac:dyDescent="0.25">
      <c r="A40" s="45">
        <v>31</v>
      </c>
      <c r="B40" s="364"/>
      <c r="C40" s="364"/>
      <c r="D40" s="364"/>
      <c r="E40" s="364"/>
      <c r="F40" s="364"/>
      <c r="G40" s="364"/>
      <c r="H40" s="364"/>
      <c r="I40" s="364"/>
      <c r="J40" s="364"/>
      <c r="K40" s="364"/>
      <c r="L40" s="364"/>
      <c r="M40" s="364"/>
      <c r="N40" s="364"/>
      <c r="O40" s="364"/>
      <c r="P40" s="364"/>
      <c r="Q40" s="364"/>
      <c r="R40" s="364"/>
      <c r="S40" s="450"/>
      <c r="T40" s="19"/>
      <c r="U40" s="19"/>
      <c r="V40" s="19"/>
      <c r="W40" s="19"/>
      <c r="X40" s="19"/>
      <c r="Y40" s="19"/>
      <c r="Z40" s="19"/>
      <c r="AA40" s="19"/>
      <c r="AB40" s="13"/>
      <c r="AC40" s="367"/>
      <c r="AD40" s="367"/>
      <c r="AE40" s="367"/>
      <c r="AF40" s="182"/>
      <c r="AG40" s="282"/>
      <c r="AH40" s="282"/>
      <c r="AI40" s="282"/>
      <c r="AJ40" s="13"/>
      <c r="AK40" s="13"/>
      <c r="BX40" s="214">
        <v>31</v>
      </c>
      <c r="BY40" s="426">
        <f t="shared" si="0"/>
        <v>0</v>
      </c>
      <c r="BZ40" s="426"/>
      <c r="CA40" s="426"/>
      <c r="CB40" s="426"/>
      <c r="CC40" s="426"/>
      <c r="CD40" s="426"/>
      <c r="CE40" s="426"/>
      <c r="CF40" s="426"/>
      <c r="CG40" s="426"/>
      <c r="CH40" s="426"/>
      <c r="CI40" s="426"/>
      <c r="CJ40" s="426"/>
      <c r="CK40" s="426"/>
      <c r="CL40" s="426"/>
      <c r="CM40" s="426"/>
      <c r="CN40" s="426"/>
      <c r="CO40" s="426"/>
      <c r="CP40" s="426"/>
      <c r="CQ40" s="215" t="str">
        <f>'Dropdown-Content (Hidden)'!G168</f>
        <v/>
      </c>
      <c r="CR40" s="215" t="str">
        <f t="shared" si="1"/>
        <v/>
      </c>
      <c r="CS40" s="215" t="str">
        <f t="shared" si="1"/>
        <v/>
      </c>
      <c r="CT40" s="215" t="str">
        <f t="shared" si="1"/>
        <v/>
      </c>
      <c r="CU40" s="215" t="str">
        <f t="shared" si="1"/>
        <v/>
      </c>
      <c r="CV40" s="215" t="str">
        <f t="shared" si="2"/>
        <v/>
      </c>
      <c r="CW40" s="215" t="str">
        <f t="shared" si="3"/>
        <v/>
      </c>
      <c r="CX40" s="222">
        <f t="shared" si="4"/>
        <v>0</v>
      </c>
      <c r="CY40" s="207"/>
      <c r="CZ40" s="222" t="str">
        <f>IF(CV40="x",'Data (Hidden)'!$C$529,"")</f>
        <v/>
      </c>
      <c r="DA40" s="222" t="str">
        <f>IF(CW40="x",'Data (Hidden)'!$C$533,"")</f>
        <v/>
      </c>
      <c r="DB40" s="207"/>
      <c r="DC40" s="427">
        <f t="shared" si="6"/>
        <v>0</v>
      </c>
      <c r="DD40" s="427"/>
      <c r="DE40" s="427"/>
      <c r="DF40" s="208"/>
      <c r="DG40" s="228" t="str">
        <f t="shared" si="9"/>
        <v/>
      </c>
      <c r="DH40" s="228" t="str">
        <f t="shared" si="9"/>
        <v/>
      </c>
      <c r="DI40" s="228" t="str">
        <f t="shared" si="9"/>
        <v/>
      </c>
      <c r="DJ40" s="228" t="str">
        <f t="shared" si="9"/>
        <v/>
      </c>
      <c r="DK40" s="228" t="str">
        <f t="shared" si="9"/>
        <v/>
      </c>
      <c r="DL40" s="228" t="str">
        <f t="shared" si="9"/>
        <v/>
      </c>
      <c r="DM40" s="228" t="str">
        <f t="shared" si="9"/>
        <v/>
      </c>
      <c r="DN40" s="228" t="str">
        <f t="shared" si="7"/>
        <v/>
      </c>
      <c r="DO40" s="229" t="str">
        <f t="shared" si="8"/>
        <v/>
      </c>
      <c r="DP40" s="206"/>
    </row>
    <row r="41" spans="1:120" ht="25.5" hidden="1" customHeight="1" x14ac:dyDescent="0.25">
      <c r="A41" s="45">
        <v>32</v>
      </c>
      <c r="B41" s="451"/>
      <c r="C41" s="451"/>
      <c r="D41" s="451"/>
      <c r="E41" s="451"/>
      <c r="F41" s="451"/>
      <c r="G41" s="451"/>
      <c r="H41" s="451"/>
      <c r="I41" s="451"/>
      <c r="J41" s="451"/>
      <c r="K41" s="451"/>
      <c r="L41" s="451"/>
      <c r="M41" s="451"/>
      <c r="N41" s="451"/>
      <c r="O41" s="451"/>
      <c r="P41" s="451"/>
      <c r="Q41" s="451"/>
      <c r="R41" s="451"/>
      <c r="S41" s="452"/>
      <c r="T41" s="19"/>
      <c r="U41" s="19"/>
      <c r="V41" s="19"/>
      <c r="W41" s="19"/>
      <c r="X41" s="19"/>
      <c r="Y41" s="19"/>
      <c r="Z41" s="19"/>
      <c r="AA41" s="19"/>
      <c r="AB41" s="13"/>
      <c r="AC41" s="367"/>
      <c r="AD41" s="367"/>
      <c r="AE41" s="367"/>
      <c r="AF41" s="182"/>
      <c r="AG41" s="282"/>
      <c r="AH41" s="282"/>
      <c r="AI41" s="282"/>
      <c r="AJ41" s="13"/>
      <c r="AK41" s="13"/>
      <c r="BX41" s="214">
        <v>32</v>
      </c>
      <c r="BY41" s="426">
        <f t="shared" si="0"/>
        <v>0</v>
      </c>
      <c r="BZ41" s="426"/>
      <c r="CA41" s="426"/>
      <c r="CB41" s="426"/>
      <c r="CC41" s="426"/>
      <c r="CD41" s="426"/>
      <c r="CE41" s="426"/>
      <c r="CF41" s="426"/>
      <c r="CG41" s="426"/>
      <c r="CH41" s="426"/>
      <c r="CI41" s="426"/>
      <c r="CJ41" s="426"/>
      <c r="CK41" s="426"/>
      <c r="CL41" s="426"/>
      <c r="CM41" s="426"/>
      <c r="CN41" s="426"/>
      <c r="CO41" s="426"/>
      <c r="CP41" s="426"/>
      <c r="CQ41" s="215" t="str">
        <f>'Dropdown-Content (Hidden)'!G169</f>
        <v/>
      </c>
      <c r="CR41" s="215" t="str">
        <f t="shared" si="1"/>
        <v/>
      </c>
      <c r="CS41" s="215" t="str">
        <f t="shared" si="1"/>
        <v/>
      </c>
      <c r="CT41" s="215" t="str">
        <f t="shared" si="1"/>
        <v/>
      </c>
      <c r="CU41" s="215" t="str">
        <f t="shared" si="1"/>
        <v/>
      </c>
      <c r="CV41" s="215" t="str">
        <f t="shared" si="2"/>
        <v/>
      </c>
      <c r="CW41" s="215" t="str">
        <f t="shared" si="3"/>
        <v/>
      </c>
      <c r="CX41" s="222">
        <f t="shared" si="4"/>
        <v>0</v>
      </c>
      <c r="CY41" s="207"/>
      <c r="CZ41" s="222" t="str">
        <f>IF(CV41="x",'Data (Hidden)'!$C$529,"")</f>
        <v/>
      </c>
      <c r="DA41" s="222" t="str">
        <f>IF(CW41="x",'Data (Hidden)'!$C$533,"")</f>
        <v/>
      </c>
      <c r="DB41" s="207"/>
      <c r="DC41" s="427">
        <f t="shared" si="6"/>
        <v>0</v>
      </c>
      <c r="DD41" s="427"/>
      <c r="DE41" s="427"/>
      <c r="DF41" s="208"/>
      <c r="DG41" s="228" t="str">
        <f t="shared" si="9"/>
        <v/>
      </c>
      <c r="DH41" s="228" t="str">
        <f t="shared" si="9"/>
        <v/>
      </c>
      <c r="DI41" s="228" t="str">
        <f t="shared" si="9"/>
        <v/>
      </c>
      <c r="DJ41" s="228" t="str">
        <f t="shared" si="9"/>
        <v/>
      </c>
      <c r="DK41" s="228" t="str">
        <f t="shared" si="9"/>
        <v/>
      </c>
      <c r="DL41" s="228" t="str">
        <f t="shared" si="9"/>
        <v/>
      </c>
      <c r="DM41" s="228" t="str">
        <f t="shared" si="9"/>
        <v/>
      </c>
      <c r="DN41" s="228" t="str">
        <f t="shared" si="7"/>
        <v/>
      </c>
      <c r="DO41" s="229" t="str">
        <f t="shared" si="8"/>
        <v/>
      </c>
      <c r="DP41" s="206"/>
    </row>
    <row r="42" spans="1:120" ht="25.5" hidden="1" customHeight="1" x14ac:dyDescent="0.25">
      <c r="A42" s="45">
        <v>33</v>
      </c>
      <c r="B42" s="364"/>
      <c r="C42" s="364"/>
      <c r="D42" s="364"/>
      <c r="E42" s="364"/>
      <c r="F42" s="364"/>
      <c r="G42" s="364"/>
      <c r="H42" s="364"/>
      <c r="I42" s="364"/>
      <c r="J42" s="364"/>
      <c r="K42" s="364"/>
      <c r="L42" s="364"/>
      <c r="M42" s="364"/>
      <c r="N42" s="364"/>
      <c r="O42" s="364"/>
      <c r="P42" s="364"/>
      <c r="Q42" s="364"/>
      <c r="R42" s="364"/>
      <c r="S42" s="450"/>
      <c r="T42" s="19"/>
      <c r="U42" s="19"/>
      <c r="V42" s="19"/>
      <c r="W42" s="19"/>
      <c r="X42" s="19"/>
      <c r="Y42" s="19"/>
      <c r="Z42" s="19"/>
      <c r="AA42" s="19"/>
      <c r="AB42" s="13"/>
      <c r="AC42" s="367"/>
      <c r="AD42" s="367"/>
      <c r="AE42" s="367"/>
      <c r="AF42" s="182"/>
      <c r="AG42" s="282"/>
      <c r="AH42" s="282"/>
      <c r="AI42" s="282"/>
      <c r="AJ42" s="13"/>
      <c r="AK42" s="13"/>
      <c r="BX42" s="214">
        <v>33</v>
      </c>
      <c r="BY42" s="426">
        <f t="shared" si="0"/>
        <v>0</v>
      </c>
      <c r="BZ42" s="426"/>
      <c r="CA42" s="426"/>
      <c r="CB42" s="426"/>
      <c r="CC42" s="426"/>
      <c r="CD42" s="426"/>
      <c r="CE42" s="426"/>
      <c r="CF42" s="426"/>
      <c r="CG42" s="426"/>
      <c r="CH42" s="426"/>
      <c r="CI42" s="426"/>
      <c r="CJ42" s="426"/>
      <c r="CK42" s="426"/>
      <c r="CL42" s="426"/>
      <c r="CM42" s="426"/>
      <c r="CN42" s="426"/>
      <c r="CO42" s="426"/>
      <c r="CP42" s="426"/>
      <c r="CQ42" s="215" t="str">
        <f>'Dropdown-Content (Hidden)'!G170</f>
        <v/>
      </c>
      <c r="CR42" s="215" t="str">
        <f t="shared" ref="CR42:CU59" si="10">IF(U42="","","x")</f>
        <v/>
      </c>
      <c r="CS42" s="215" t="str">
        <f t="shared" si="10"/>
        <v/>
      </c>
      <c r="CT42" s="215" t="str">
        <f t="shared" si="10"/>
        <v/>
      </c>
      <c r="CU42" s="215" t="str">
        <f t="shared" si="10"/>
        <v/>
      </c>
      <c r="CV42" s="215" t="str">
        <f t="shared" ref="CV42:CV59" si="11">IF(COUNTA($T$407,$X$407)=0,"",IF(Y42="","",Y42))</f>
        <v/>
      </c>
      <c r="CW42" s="215" t="str">
        <f t="shared" ref="CW42:CW59" si="12">IF(COUNTA($T$442,$X$442)=0,"",IF(Z42="","","x"))</f>
        <v/>
      </c>
      <c r="CX42" s="222">
        <f t="shared" ref="CX42:CX59" si="13">IF(AA42="",0,MAX($AA$455:$AF$460,$AA$462))</f>
        <v>0</v>
      </c>
      <c r="CY42" s="207"/>
      <c r="CZ42" s="222" t="str">
        <f>IF(CV42="x",'Data (Hidden)'!$C$529,"")</f>
        <v/>
      </c>
      <c r="DA42" s="222" t="str">
        <f>IF(CW42="x",'Data (Hidden)'!$C$533,"")</f>
        <v/>
      </c>
      <c r="DB42" s="207"/>
      <c r="DC42" s="427">
        <f t="shared" si="6"/>
        <v>0</v>
      </c>
      <c r="DD42" s="427"/>
      <c r="DE42" s="427"/>
      <c r="DF42" s="208"/>
      <c r="DG42" s="228" t="str">
        <f t="shared" si="9"/>
        <v/>
      </c>
      <c r="DH42" s="228" t="str">
        <f t="shared" si="9"/>
        <v/>
      </c>
      <c r="DI42" s="228" t="str">
        <f t="shared" si="9"/>
        <v/>
      </c>
      <c r="DJ42" s="228" t="str">
        <f t="shared" si="9"/>
        <v/>
      </c>
      <c r="DK42" s="228" t="str">
        <f t="shared" si="9"/>
        <v/>
      </c>
      <c r="DL42" s="228" t="str">
        <f t="shared" si="9"/>
        <v/>
      </c>
      <c r="DM42" s="228" t="str">
        <f t="shared" si="9"/>
        <v/>
      </c>
      <c r="DN42" s="228" t="str">
        <f t="shared" si="7"/>
        <v/>
      </c>
      <c r="DO42" s="229" t="str">
        <f t="shared" si="8"/>
        <v/>
      </c>
      <c r="DP42" s="206"/>
    </row>
    <row r="43" spans="1:120" ht="25.5" hidden="1" customHeight="1" x14ac:dyDescent="0.25">
      <c r="A43" s="45">
        <v>34</v>
      </c>
      <c r="B43" s="451"/>
      <c r="C43" s="451"/>
      <c r="D43" s="451"/>
      <c r="E43" s="451"/>
      <c r="F43" s="451"/>
      <c r="G43" s="451"/>
      <c r="H43" s="451"/>
      <c r="I43" s="451"/>
      <c r="J43" s="451"/>
      <c r="K43" s="451"/>
      <c r="L43" s="451"/>
      <c r="M43" s="451"/>
      <c r="N43" s="451"/>
      <c r="O43" s="451"/>
      <c r="P43" s="451"/>
      <c r="Q43" s="451"/>
      <c r="R43" s="451"/>
      <c r="S43" s="452"/>
      <c r="T43" s="19"/>
      <c r="U43" s="19"/>
      <c r="V43" s="19"/>
      <c r="W43" s="19"/>
      <c r="X43" s="19"/>
      <c r="Y43" s="19"/>
      <c r="Z43" s="19"/>
      <c r="AA43" s="19"/>
      <c r="AB43" s="13"/>
      <c r="AC43" s="367"/>
      <c r="AD43" s="367"/>
      <c r="AE43" s="367"/>
      <c r="AF43" s="182"/>
      <c r="AG43" s="282"/>
      <c r="AH43" s="282"/>
      <c r="AI43" s="282"/>
      <c r="AJ43" s="13"/>
      <c r="AK43" s="13"/>
      <c r="BX43" s="214">
        <v>34</v>
      </c>
      <c r="BY43" s="426">
        <f t="shared" si="0"/>
        <v>0</v>
      </c>
      <c r="BZ43" s="426"/>
      <c r="CA43" s="426"/>
      <c r="CB43" s="426"/>
      <c r="CC43" s="426"/>
      <c r="CD43" s="426"/>
      <c r="CE43" s="426"/>
      <c r="CF43" s="426"/>
      <c r="CG43" s="426"/>
      <c r="CH43" s="426"/>
      <c r="CI43" s="426"/>
      <c r="CJ43" s="426"/>
      <c r="CK43" s="426"/>
      <c r="CL43" s="426"/>
      <c r="CM43" s="426"/>
      <c r="CN43" s="426"/>
      <c r="CO43" s="426"/>
      <c r="CP43" s="426"/>
      <c r="CQ43" s="215" t="str">
        <f>'Dropdown-Content (Hidden)'!G171</f>
        <v/>
      </c>
      <c r="CR43" s="215" t="str">
        <f t="shared" si="10"/>
        <v/>
      </c>
      <c r="CS43" s="215" t="str">
        <f t="shared" si="10"/>
        <v/>
      </c>
      <c r="CT43" s="215" t="str">
        <f t="shared" si="10"/>
        <v/>
      </c>
      <c r="CU43" s="215" t="str">
        <f t="shared" si="10"/>
        <v/>
      </c>
      <c r="CV43" s="215" t="str">
        <f t="shared" si="11"/>
        <v/>
      </c>
      <c r="CW43" s="215" t="str">
        <f t="shared" si="12"/>
        <v/>
      </c>
      <c r="CX43" s="222">
        <f t="shared" si="13"/>
        <v>0</v>
      </c>
      <c r="CY43" s="207"/>
      <c r="CZ43" s="222" t="str">
        <f>IF(CV43="x",'Data (Hidden)'!$C$529,"")</f>
        <v/>
      </c>
      <c r="DA43" s="222" t="str">
        <f>IF(CW43="x",'Data (Hidden)'!$C$533,"")</f>
        <v/>
      </c>
      <c r="DB43" s="207"/>
      <c r="DC43" s="427">
        <f t="shared" si="6"/>
        <v>0</v>
      </c>
      <c r="DD43" s="427"/>
      <c r="DE43" s="427"/>
      <c r="DF43" s="208"/>
      <c r="DG43" s="228" t="str">
        <f t="shared" si="9"/>
        <v/>
      </c>
      <c r="DH43" s="228" t="str">
        <f t="shared" si="9"/>
        <v/>
      </c>
      <c r="DI43" s="228" t="str">
        <f t="shared" si="9"/>
        <v/>
      </c>
      <c r="DJ43" s="228" t="str">
        <f t="shared" si="9"/>
        <v/>
      </c>
      <c r="DK43" s="228" t="str">
        <f t="shared" si="9"/>
        <v/>
      </c>
      <c r="DL43" s="228" t="str">
        <f t="shared" si="9"/>
        <v/>
      </c>
      <c r="DM43" s="228" t="str">
        <f t="shared" si="9"/>
        <v/>
      </c>
      <c r="DN43" s="228" t="str">
        <f t="shared" si="7"/>
        <v/>
      </c>
      <c r="DO43" s="229" t="str">
        <f t="shared" si="8"/>
        <v/>
      </c>
      <c r="DP43" s="206"/>
    </row>
    <row r="44" spans="1:120" ht="25.5" hidden="1" customHeight="1" x14ac:dyDescent="0.25">
      <c r="A44" s="45">
        <v>35</v>
      </c>
      <c r="B44" s="364"/>
      <c r="C44" s="364"/>
      <c r="D44" s="364"/>
      <c r="E44" s="364"/>
      <c r="F44" s="364"/>
      <c r="G44" s="364"/>
      <c r="H44" s="364"/>
      <c r="I44" s="364"/>
      <c r="J44" s="364"/>
      <c r="K44" s="364"/>
      <c r="L44" s="364"/>
      <c r="M44" s="364"/>
      <c r="N44" s="364"/>
      <c r="O44" s="364"/>
      <c r="P44" s="364"/>
      <c r="Q44" s="364"/>
      <c r="R44" s="364"/>
      <c r="S44" s="450"/>
      <c r="T44" s="19"/>
      <c r="U44" s="19"/>
      <c r="V44" s="19"/>
      <c r="W44" s="19"/>
      <c r="X44" s="19"/>
      <c r="Y44" s="19"/>
      <c r="Z44" s="19"/>
      <c r="AA44" s="19"/>
      <c r="AB44" s="13"/>
      <c r="AC44" s="367"/>
      <c r="AD44" s="367"/>
      <c r="AE44" s="367"/>
      <c r="AF44" s="182"/>
      <c r="AG44" s="282"/>
      <c r="AH44" s="282"/>
      <c r="AI44" s="282"/>
      <c r="AJ44" s="13"/>
      <c r="AK44" s="13"/>
      <c r="BX44" s="214">
        <v>35</v>
      </c>
      <c r="BY44" s="426">
        <f t="shared" si="0"/>
        <v>0</v>
      </c>
      <c r="BZ44" s="426"/>
      <c r="CA44" s="426"/>
      <c r="CB44" s="426"/>
      <c r="CC44" s="426"/>
      <c r="CD44" s="426"/>
      <c r="CE44" s="426"/>
      <c r="CF44" s="426"/>
      <c r="CG44" s="426"/>
      <c r="CH44" s="426"/>
      <c r="CI44" s="426"/>
      <c r="CJ44" s="426"/>
      <c r="CK44" s="426"/>
      <c r="CL44" s="426"/>
      <c r="CM44" s="426"/>
      <c r="CN44" s="426"/>
      <c r="CO44" s="426"/>
      <c r="CP44" s="426"/>
      <c r="CQ44" s="215" t="str">
        <f>'Dropdown-Content (Hidden)'!G172</f>
        <v/>
      </c>
      <c r="CR44" s="215" t="str">
        <f t="shared" si="10"/>
        <v/>
      </c>
      <c r="CS44" s="215" t="str">
        <f t="shared" si="10"/>
        <v/>
      </c>
      <c r="CT44" s="215" t="str">
        <f t="shared" si="10"/>
        <v/>
      </c>
      <c r="CU44" s="215" t="str">
        <f t="shared" si="10"/>
        <v/>
      </c>
      <c r="CV44" s="215" t="str">
        <f t="shared" si="11"/>
        <v/>
      </c>
      <c r="CW44" s="215" t="str">
        <f t="shared" si="12"/>
        <v/>
      </c>
      <c r="CX44" s="222">
        <f t="shared" si="13"/>
        <v>0</v>
      </c>
      <c r="CY44" s="207"/>
      <c r="CZ44" s="222" t="str">
        <f>IF(CV44="x",'Data (Hidden)'!$C$529,"")</f>
        <v/>
      </c>
      <c r="DA44" s="222" t="str">
        <f>IF(CW44="x",'Data (Hidden)'!$C$533,"")</f>
        <v/>
      </c>
      <c r="DB44" s="207"/>
      <c r="DC44" s="427">
        <f t="shared" si="6"/>
        <v>0</v>
      </c>
      <c r="DD44" s="427"/>
      <c r="DE44" s="427"/>
      <c r="DF44" s="208"/>
      <c r="DG44" s="228" t="str">
        <f t="shared" si="9"/>
        <v/>
      </c>
      <c r="DH44" s="228" t="str">
        <f t="shared" si="9"/>
        <v/>
      </c>
      <c r="DI44" s="228" t="str">
        <f t="shared" si="9"/>
        <v/>
      </c>
      <c r="DJ44" s="228" t="str">
        <f t="shared" si="9"/>
        <v/>
      </c>
      <c r="DK44" s="228" t="str">
        <f t="shared" si="9"/>
        <v/>
      </c>
      <c r="DL44" s="228" t="str">
        <f t="shared" si="9"/>
        <v/>
      </c>
      <c r="DM44" s="228" t="str">
        <f t="shared" si="9"/>
        <v/>
      </c>
      <c r="DN44" s="228" t="str">
        <f t="shared" si="7"/>
        <v/>
      </c>
      <c r="DO44" s="229" t="str">
        <f t="shared" si="8"/>
        <v/>
      </c>
      <c r="DP44" s="206"/>
    </row>
    <row r="45" spans="1:120" ht="25.5" hidden="1" customHeight="1" x14ac:dyDescent="0.25">
      <c r="A45" s="45">
        <v>36</v>
      </c>
      <c r="B45" s="451"/>
      <c r="C45" s="451"/>
      <c r="D45" s="451"/>
      <c r="E45" s="451"/>
      <c r="F45" s="451"/>
      <c r="G45" s="451"/>
      <c r="H45" s="451"/>
      <c r="I45" s="451"/>
      <c r="J45" s="451"/>
      <c r="K45" s="451"/>
      <c r="L45" s="451"/>
      <c r="M45" s="451"/>
      <c r="N45" s="451"/>
      <c r="O45" s="451"/>
      <c r="P45" s="451"/>
      <c r="Q45" s="451"/>
      <c r="R45" s="451"/>
      <c r="S45" s="452"/>
      <c r="T45" s="19"/>
      <c r="U45" s="19"/>
      <c r="V45" s="19"/>
      <c r="W45" s="19"/>
      <c r="X45" s="19"/>
      <c r="Y45" s="19"/>
      <c r="Z45" s="19"/>
      <c r="AA45" s="19"/>
      <c r="AB45" s="13"/>
      <c r="AC45" s="367"/>
      <c r="AD45" s="367"/>
      <c r="AE45" s="367"/>
      <c r="AF45" s="182"/>
      <c r="AG45" s="282"/>
      <c r="AH45" s="282"/>
      <c r="AI45" s="282"/>
      <c r="AJ45" s="13"/>
      <c r="AK45" s="13"/>
      <c r="BX45" s="214">
        <v>36</v>
      </c>
      <c r="BY45" s="426">
        <f t="shared" si="0"/>
        <v>0</v>
      </c>
      <c r="BZ45" s="426"/>
      <c r="CA45" s="426"/>
      <c r="CB45" s="426"/>
      <c r="CC45" s="426"/>
      <c r="CD45" s="426"/>
      <c r="CE45" s="426"/>
      <c r="CF45" s="426"/>
      <c r="CG45" s="426"/>
      <c r="CH45" s="426"/>
      <c r="CI45" s="426"/>
      <c r="CJ45" s="426"/>
      <c r="CK45" s="426"/>
      <c r="CL45" s="426"/>
      <c r="CM45" s="426"/>
      <c r="CN45" s="426"/>
      <c r="CO45" s="426"/>
      <c r="CP45" s="426"/>
      <c r="CQ45" s="215" t="str">
        <f>'Dropdown-Content (Hidden)'!G173</f>
        <v/>
      </c>
      <c r="CR45" s="215" t="str">
        <f t="shared" si="10"/>
        <v/>
      </c>
      <c r="CS45" s="215" t="str">
        <f t="shared" si="10"/>
        <v/>
      </c>
      <c r="CT45" s="215" t="str">
        <f t="shared" si="10"/>
        <v/>
      </c>
      <c r="CU45" s="215" t="str">
        <f t="shared" si="10"/>
        <v/>
      </c>
      <c r="CV45" s="215" t="str">
        <f t="shared" si="11"/>
        <v/>
      </c>
      <c r="CW45" s="215" t="str">
        <f t="shared" si="12"/>
        <v/>
      </c>
      <c r="CX45" s="222">
        <f t="shared" si="13"/>
        <v>0</v>
      </c>
      <c r="CY45" s="207"/>
      <c r="CZ45" s="222" t="str">
        <f>IF(CV45="x",'Data (Hidden)'!$C$529,"")</f>
        <v/>
      </c>
      <c r="DA45" s="222" t="str">
        <f>IF(CW45="x",'Data (Hidden)'!$C$533,"")</f>
        <v/>
      </c>
      <c r="DB45" s="207"/>
      <c r="DC45" s="427">
        <f t="shared" si="6"/>
        <v>0</v>
      </c>
      <c r="DD45" s="427"/>
      <c r="DE45" s="427"/>
      <c r="DF45" s="208"/>
      <c r="DG45" s="228" t="str">
        <f t="shared" si="9"/>
        <v/>
      </c>
      <c r="DH45" s="228" t="str">
        <f t="shared" si="9"/>
        <v/>
      </c>
      <c r="DI45" s="228" t="str">
        <f t="shared" si="9"/>
        <v/>
      </c>
      <c r="DJ45" s="228" t="str">
        <f t="shared" si="9"/>
        <v/>
      </c>
      <c r="DK45" s="228" t="str">
        <f t="shared" si="9"/>
        <v/>
      </c>
      <c r="DL45" s="228" t="str">
        <f t="shared" si="9"/>
        <v/>
      </c>
      <c r="DM45" s="228" t="str">
        <f t="shared" si="9"/>
        <v/>
      </c>
      <c r="DN45" s="228" t="str">
        <f t="shared" si="7"/>
        <v/>
      </c>
      <c r="DO45" s="229" t="str">
        <f t="shared" si="8"/>
        <v/>
      </c>
      <c r="DP45" s="206"/>
    </row>
    <row r="46" spans="1:120" ht="25.5" hidden="1" customHeight="1" x14ac:dyDescent="0.25">
      <c r="A46" s="45">
        <v>37</v>
      </c>
      <c r="B46" s="364"/>
      <c r="C46" s="364"/>
      <c r="D46" s="364"/>
      <c r="E46" s="364"/>
      <c r="F46" s="364"/>
      <c r="G46" s="364"/>
      <c r="H46" s="364"/>
      <c r="I46" s="364"/>
      <c r="J46" s="364"/>
      <c r="K46" s="364"/>
      <c r="L46" s="364"/>
      <c r="M46" s="364"/>
      <c r="N46" s="364"/>
      <c r="O46" s="364"/>
      <c r="P46" s="364"/>
      <c r="Q46" s="364"/>
      <c r="R46" s="364"/>
      <c r="S46" s="450"/>
      <c r="T46" s="19"/>
      <c r="U46" s="19"/>
      <c r="V46" s="19"/>
      <c r="W46" s="19"/>
      <c r="X46" s="19"/>
      <c r="Y46" s="19"/>
      <c r="Z46" s="19"/>
      <c r="AA46" s="19"/>
      <c r="AB46" s="13"/>
      <c r="AC46" s="367"/>
      <c r="AD46" s="367"/>
      <c r="AE46" s="367"/>
      <c r="AF46" s="182"/>
      <c r="AG46" s="282"/>
      <c r="AH46" s="282"/>
      <c r="AI46" s="282"/>
      <c r="AJ46" s="13"/>
      <c r="AK46" s="13"/>
      <c r="BX46" s="214">
        <v>37</v>
      </c>
      <c r="BY46" s="426">
        <f t="shared" si="0"/>
        <v>0</v>
      </c>
      <c r="BZ46" s="426"/>
      <c r="CA46" s="426"/>
      <c r="CB46" s="426"/>
      <c r="CC46" s="426"/>
      <c r="CD46" s="426"/>
      <c r="CE46" s="426"/>
      <c r="CF46" s="426"/>
      <c r="CG46" s="426"/>
      <c r="CH46" s="426"/>
      <c r="CI46" s="426"/>
      <c r="CJ46" s="426"/>
      <c r="CK46" s="426"/>
      <c r="CL46" s="426"/>
      <c r="CM46" s="426"/>
      <c r="CN46" s="426"/>
      <c r="CO46" s="426"/>
      <c r="CP46" s="426"/>
      <c r="CQ46" s="215" t="str">
        <f>'Dropdown-Content (Hidden)'!G174</f>
        <v/>
      </c>
      <c r="CR46" s="215" t="str">
        <f t="shared" si="10"/>
        <v/>
      </c>
      <c r="CS46" s="215" t="str">
        <f t="shared" si="10"/>
        <v/>
      </c>
      <c r="CT46" s="215" t="str">
        <f t="shared" si="10"/>
        <v/>
      </c>
      <c r="CU46" s="215" t="str">
        <f t="shared" si="10"/>
        <v/>
      </c>
      <c r="CV46" s="215" t="str">
        <f t="shared" si="11"/>
        <v/>
      </c>
      <c r="CW46" s="215" t="str">
        <f t="shared" si="12"/>
        <v/>
      </c>
      <c r="CX46" s="222">
        <f t="shared" si="13"/>
        <v>0</v>
      </c>
      <c r="CY46" s="207"/>
      <c r="CZ46" s="222" t="str">
        <f>IF(CV46="x",'Data (Hidden)'!$C$529,"")</f>
        <v/>
      </c>
      <c r="DA46" s="222" t="str">
        <f>IF(CW46="x",'Data (Hidden)'!$C$533,"")</f>
        <v/>
      </c>
      <c r="DB46" s="207"/>
      <c r="DC46" s="427">
        <f t="shared" si="6"/>
        <v>0</v>
      </c>
      <c r="DD46" s="427"/>
      <c r="DE46" s="427"/>
      <c r="DF46" s="208"/>
      <c r="DG46" s="228" t="str">
        <f t="shared" si="9"/>
        <v/>
      </c>
      <c r="DH46" s="228" t="str">
        <f t="shared" si="9"/>
        <v/>
      </c>
      <c r="DI46" s="228" t="str">
        <f t="shared" si="9"/>
        <v/>
      </c>
      <c r="DJ46" s="228" t="str">
        <f t="shared" si="9"/>
        <v/>
      </c>
      <c r="DK46" s="228" t="str">
        <f t="shared" si="9"/>
        <v/>
      </c>
      <c r="DL46" s="228" t="str">
        <f t="shared" si="9"/>
        <v/>
      </c>
      <c r="DM46" s="228" t="str">
        <f t="shared" si="9"/>
        <v/>
      </c>
      <c r="DN46" s="228" t="str">
        <f t="shared" si="7"/>
        <v/>
      </c>
      <c r="DO46" s="229" t="str">
        <f t="shared" si="8"/>
        <v/>
      </c>
      <c r="DP46" s="206"/>
    </row>
    <row r="47" spans="1:120" ht="25.5" hidden="1" customHeight="1" x14ac:dyDescent="0.25">
      <c r="A47" s="45">
        <v>38</v>
      </c>
      <c r="B47" s="451"/>
      <c r="C47" s="451"/>
      <c r="D47" s="451"/>
      <c r="E47" s="451"/>
      <c r="F47" s="451"/>
      <c r="G47" s="451"/>
      <c r="H47" s="451"/>
      <c r="I47" s="451"/>
      <c r="J47" s="451"/>
      <c r="K47" s="451"/>
      <c r="L47" s="451"/>
      <c r="M47" s="451"/>
      <c r="N47" s="451"/>
      <c r="O47" s="451"/>
      <c r="P47" s="451"/>
      <c r="Q47" s="451"/>
      <c r="R47" s="451"/>
      <c r="S47" s="452"/>
      <c r="T47" s="19"/>
      <c r="U47" s="19"/>
      <c r="V47" s="19"/>
      <c r="W47" s="19"/>
      <c r="X47" s="19"/>
      <c r="Y47" s="19"/>
      <c r="Z47" s="19"/>
      <c r="AA47" s="19"/>
      <c r="AB47" s="13"/>
      <c r="AC47" s="367"/>
      <c r="AD47" s="367"/>
      <c r="AE47" s="367"/>
      <c r="AF47" s="182"/>
      <c r="AG47" s="282"/>
      <c r="AH47" s="282"/>
      <c r="AI47" s="282"/>
      <c r="AJ47" s="13"/>
      <c r="AK47" s="13"/>
      <c r="BX47" s="214">
        <v>38</v>
      </c>
      <c r="BY47" s="426">
        <f t="shared" si="0"/>
        <v>0</v>
      </c>
      <c r="BZ47" s="426"/>
      <c r="CA47" s="426"/>
      <c r="CB47" s="426"/>
      <c r="CC47" s="426"/>
      <c r="CD47" s="426"/>
      <c r="CE47" s="426"/>
      <c r="CF47" s="426"/>
      <c r="CG47" s="426"/>
      <c r="CH47" s="426"/>
      <c r="CI47" s="426"/>
      <c r="CJ47" s="426"/>
      <c r="CK47" s="426"/>
      <c r="CL47" s="426"/>
      <c r="CM47" s="426"/>
      <c r="CN47" s="426"/>
      <c r="CO47" s="426"/>
      <c r="CP47" s="426"/>
      <c r="CQ47" s="215" t="str">
        <f>'Dropdown-Content (Hidden)'!G175</f>
        <v/>
      </c>
      <c r="CR47" s="215" t="str">
        <f t="shared" si="10"/>
        <v/>
      </c>
      <c r="CS47" s="215" t="str">
        <f t="shared" si="10"/>
        <v/>
      </c>
      <c r="CT47" s="215" t="str">
        <f t="shared" si="10"/>
        <v/>
      </c>
      <c r="CU47" s="215" t="str">
        <f t="shared" si="10"/>
        <v/>
      </c>
      <c r="CV47" s="215" t="str">
        <f t="shared" si="11"/>
        <v/>
      </c>
      <c r="CW47" s="215" t="str">
        <f t="shared" si="12"/>
        <v/>
      </c>
      <c r="CX47" s="222">
        <f t="shared" si="13"/>
        <v>0</v>
      </c>
      <c r="CY47" s="207"/>
      <c r="CZ47" s="222" t="str">
        <f>IF(CV47="x",'Data (Hidden)'!$C$529,"")</f>
        <v/>
      </c>
      <c r="DA47" s="222" t="str">
        <f>IF(CW47="x",'Data (Hidden)'!$C$533,"")</f>
        <v/>
      </c>
      <c r="DB47" s="207"/>
      <c r="DC47" s="427">
        <f t="shared" si="6"/>
        <v>0</v>
      </c>
      <c r="DD47" s="427"/>
      <c r="DE47" s="427"/>
      <c r="DF47" s="208"/>
      <c r="DG47" s="228" t="str">
        <f t="shared" si="9"/>
        <v/>
      </c>
      <c r="DH47" s="228" t="str">
        <f t="shared" si="9"/>
        <v/>
      </c>
      <c r="DI47" s="228" t="str">
        <f t="shared" si="9"/>
        <v/>
      </c>
      <c r="DJ47" s="228" t="str">
        <f t="shared" si="9"/>
        <v/>
      </c>
      <c r="DK47" s="228" t="str">
        <f t="shared" si="9"/>
        <v/>
      </c>
      <c r="DL47" s="228" t="str">
        <f t="shared" si="9"/>
        <v/>
      </c>
      <c r="DM47" s="228" t="str">
        <f t="shared" si="9"/>
        <v/>
      </c>
      <c r="DN47" s="228" t="str">
        <f t="shared" si="7"/>
        <v/>
      </c>
      <c r="DO47" s="229" t="str">
        <f t="shared" si="8"/>
        <v/>
      </c>
      <c r="DP47" s="206"/>
    </row>
    <row r="48" spans="1:120" ht="25.5" hidden="1" customHeight="1" x14ac:dyDescent="0.25">
      <c r="A48" s="45">
        <v>39</v>
      </c>
      <c r="B48" s="364"/>
      <c r="C48" s="364"/>
      <c r="D48" s="364"/>
      <c r="E48" s="364"/>
      <c r="F48" s="364"/>
      <c r="G48" s="364"/>
      <c r="H48" s="364"/>
      <c r="I48" s="364"/>
      <c r="J48" s="364"/>
      <c r="K48" s="364"/>
      <c r="L48" s="364"/>
      <c r="M48" s="364"/>
      <c r="N48" s="364"/>
      <c r="O48" s="364"/>
      <c r="P48" s="364"/>
      <c r="Q48" s="364"/>
      <c r="R48" s="364"/>
      <c r="S48" s="450"/>
      <c r="T48" s="19"/>
      <c r="U48" s="19"/>
      <c r="V48" s="19"/>
      <c r="W48" s="19"/>
      <c r="X48" s="19"/>
      <c r="Y48" s="19"/>
      <c r="Z48" s="19"/>
      <c r="AA48" s="19"/>
      <c r="AB48" s="13"/>
      <c r="AC48" s="367"/>
      <c r="AD48" s="367"/>
      <c r="AE48" s="367"/>
      <c r="AF48" s="182"/>
      <c r="AG48" s="282"/>
      <c r="AH48" s="282"/>
      <c r="AI48" s="282"/>
      <c r="AJ48" s="13"/>
      <c r="AK48" s="13"/>
      <c r="BX48" s="214">
        <v>39</v>
      </c>
      <c r="BY48" s="426">
        <f t="shared" si="0"/>
        <v>0</v>
      </c>
      <c r="BZ48" s="426"/>
      <c r="CA48" s="426"/>
      <c r="CB48" s="426"/>
      <c r="CC48" s="426"/>
      <c r="CD48" s="426"/>
      <c r="CE48" s="426"/>
      <c r="CF48" s="426"/>
      <c r="CG48" s="426"/>
      <c r="CH48" s="426"/>
      <c r="CI48" s="426"/>
      <c r="CJ48" s="426"/>
      <c r="CK48" s="426"/>
      <c r="CL48" s="426"/>
      <c r="CM48" s="426"/>
      <c r="CN48" s="426"/>
      <c r="CO48" s="426"/>
      <c r="CP48" s="426"/>
      <c r="CQ48" s="215" t="str">
        <f>'Dropdown-Content (Hidden)'!G176</f>
        <v/>
      </c>
      <c r="CR48" s="215" t="str">
        <f t="shared" si="10"/>
        <v/>
      </c>
      <c r="CS48" s="215" t="str">
        <f t="shared" si="10"/>
        <v/>
      </c>
      <c r="CT48" s="215" t="str">
        <f t="shared" si="10"/>
        <v/>
      </c>
      <c r="CU48" s="215" t="str">
        <f t="shared" si="10"/>
        <v/>
      </c>
      <c r="CV48" s="215" t="str">
        <f t="shared" si="11"/>
        <v/>
      </c>
      <c r="CW48" s="215" t="str">
        <f t="shared" si="12"/>
        <v/>
      </c>
      <c r="CX48" s="222">
        <f t="shared" si="13"/>
        <v>0</v>
      </c>
      <c r="CY48" s="207"/>
      <c r="CZ48" s="222" t="str">
        <f>IF(CV48="x",'Data (Hidden)'!$C$529,"")</f>
        <v/>
      </c>
      <c r="DA48" s="222" t="str">
        <f>IF(CW48="x",'Data (Hidden)'!$C$533,"")</f>
        <v/>
      </c>
      <c r="DB48" s="207"/>
      <c r="DC48" s="427">
        <f t="shared" si="6"/>
        <v>0</v>
      </c>
      <c r="DD48" s="427"/>
      <c r="DE48" s="427"/>
      <c r="DF48" s="208"/>
      <c r="DG48" s="228" t="str">
        <f t="shared" si="9"/>
        <v/>
      </c>
      <c r="DH48" s="228" t="str">
        <f t="shared" si="9"/>
        <v/>
      </c>
      <c r="DI48" s="228" t="str">
        <f t="shared" si="9"/>
        <v/>
      </c>
      <c r="DJ48" s="228" t="str">
        <f t="shared" si="9"/>
        <v/>
      </c>
      <c r="DK48" s="228" t="str">
        <f t="shared" si="9"/>
        <v/>
      </c>
      <c r="DL48" s="228" t="str">
        <f t="shared" si="9"/>
        <v/>
      </c>
      <c r="DM48" s="228" t="str">
        <f t="shared" si="9"/>
        <v/>
      </c>
      <c r="DN48" s="228" t="str">
        <f t="shared" si="7"/>
        <v/>
      </c>
      <c r="DO48" s="229" t="str">
        <f t="shared" si="8"/>
        <v/>
      </c>
      <c r="DP48" s="206"/>
    </row>
    <row r="49" spans="1:120" ht="25.5" hidden="1" customHeight="1" x14ac:dyDescent="0.25">
      <c r="A49" s="45">
        <v>40</v>
      </c>
      <c r="B49" s="451"/>
      <c r="C49" s="451"/>
      <c r="D49" s="451"/>
      <c r="E49" s="451"/>
      <c r="F49" s="451"/>
      <c r="G49" s="451"/>
      <c r="H49" s="451"/>
      <c r="I49" s="451"/>
      <c r="J49" s="451"/>
      <c r="K49" s="451"/>
      <c r="L49" s="451"/>
      <c r="M49" s="451"/>
      <c r="N49" s="451"/>
      <c r="O49" s="451"/>
      <c r="P49" s="451"/>
      <c r="Q49" s="451"/>
      <c r="R49" s="451"/>
      <c r="S49" s="452"/>
      <c r="T49" s="19"/>
      <c r="U49" s="19"/>
      <c r="V49" s="19"/>
      <c r="W49" s="19"/>
      <c r="X49" s="19"/>
      <c r="Y49" s="19"/>
      <c r="Z49" s="19"/>
      <c r="AA49" s="19"/>
      <c r="AB49" s="13"/>
      <c r="AC49" s="367"/>
      <c r="AD49" s="367"/>
      <c r="AE49" s="367"/>
      <c r="AF49" s="182"/>
      <c r="AG49" s="282"/>
      <c r="AH49" s="282"/>
      <c r="AI49" s="282"/>
      <c r="AJ49" s="13"/>
      <c r="AK49" s="13"/>
      <c r="BX49" s="214">
        <v>40</v>
      </c>
      <c r="BY49" s="426">
        <f t="shared" si="0"/>
        <v>0</v>
      </c>
      <c r="BZ49" s="426"/>
      <c r="CA49" s="426"/>
      <c r="CB49" s="426"/>
      <c r="CC49" s="426"/>
      <c r="CD49" s="426"/>
      <c r="CE49" s="426"/>
      <c r="CF49" s="426"/>
      <c r="CG49" s="426"/>
      <c r="CH49" s="426"/>
      <c r="CI49" s="426"/>
      <c r="CJ49" s="426"/>
      <c r="CK49" s="426"/>
      <c r="CL49" s="426"/>
      <c r="CM49" s="426"/>
      <c r="CN49" s="426"/>
      <c r="CO49" s="426"/>
      <c r="CP49" s="426"/>
      <c r="CQ49" s="215" t="str">
        <f>'Dropdown-Content (Hidden)'!G177</f>
        <v/>
      </c>
      <c r="CR49" s="215" t="str">
        <f t="shared" si="10"/>
        <v/>
      </c>
      <c r="CS49" s="215" t="str">
        <f t="shared" si="10"/>
        <v/>
      </c>
      <c r="CT49" s="215" t="str">
        <f t="shared" si="10"/>
        <v/>
      </c>
      <c r="CU49" s="215" t="str">
        <f t="shared" si="10"/>
        <v/>
      </c>
      <c r="CV49" s="215" t="str">
        <f t="shared" si="11"/>
        <v/>
      </c>
      <c r="CW49" s="215" t="str">
        <f t="shared" si="12"/>
        <v/>
      </c>
      <c r="CX49" s="222">
        <f t="shared" si="13"/>
        <v>0</v>
      </c>
      <c r="CY49" s="207"/>
      <c r="CZ49" s="222" t="str">
        <f>IF(CV49="x",'Data (Hidden)'!$C$529,"")</f>
        <v/>
      </c>
      <c r="DA49" s="222" t="str">
        <f>IF(CW49="x",'Data (Hidden)'!$C$533,"")</f>
        <v/>
      </c>
      <c r="DB49" s="207"/>
      <c r="DC49" s="427">
        <f t="shared" si="6"/>
        <v>0</v>
      </c>
      <c r="DD49" s="427"/>
      <c r="DE49" s="427"/>
      <c r="DF49" s="208"/>
      <c r="DG49" s="228" t="str">
        <f t="shared" si="9"/>
        <v/>
      </c>
      <c r="DH49" s="228" t="str">
        <f t="shared" si="9"/>
        <v/>
      </c>
      <c r="DI49" s="228" t="str">
        <f t="shared" si="9"/>
        <v/>
      </c>
      <c r="DJ49" s="228" t="str">
        <f t="shared" si="9"/>
        <v/>
      </c>
      <c r="DK49" s="228" t="str">
        <f t="shared" si="9"/>
        <v/>
      </c>
      <c r="DL49" s="228" t="str">
        <f t="shared" si="9"/>
        <v/>
      </c>
      <c r="DM49" s="228" t="str">
        <f t="shared" si="9"/>
        <v/>
      </c>
      <c r="DN49" s="228" t="str">
        <f t="shared" si="7"/>
        <v/>
      </c>
      <c r="DO49" s="229" t="str">
        <f t="shared" si="8"/>
        <v/>
      </c>
      <c r="DP49" s="206"/>
    </row>
    <row r="50" spans="1:120" ht="25.5" hidden="1" customHeight="1" x14ac:dyDescent="0.25">
      <c r="A50" s="45">
        <v>41</v>
      </c>
      <c r="B50" s="364"/>
      <c r="C50" s="364"/>
      <c r="D50" s="364"/>
      <c r="E50" s="364"/>
      <c r="F50" s="364"/>
      <c r="G50" s="364"/>
      <c r="H50" s="364"/>
      <c r="I50" s="364"/>
      <c r="J50" s="364"/>
      <c r="K50" s="364"/>
      <c r="L50" s="364"/>
      <c r="M50" s="364"/>
      <c r="N50" s="364"/>
      <c r="O50" s="364"/>
      <c r="P50" s="364"/>
      <c r="Q50" s="364"/>
      <c r="R50" s="364"/>
      <c r="S50" s="450"/>
      <c r="T50" s="19"/>
      <c r="U50" s="19"/>
      <c r="V50" s="19"/>
      <c r="W50" s="19"/>
      <c r="X50" s="19"/>
      <c r="Y50" s="19"/>
      <c r="Z50" s="19"/>
      <c r="AA50" s="19"/>
      <c r="AB50" s="13"/>
      <c r="AC50" s="367"/>
      <c r="AD50" s="367"/>
      <c r="AE50" s="367"/>
      <c r="AF50" s="182"/>
      <c r="AG50" s="282"/>
      <c r="AH50" s="282"/>
      <c r="AI50" s="282"/>
      <c r="AJ50" s="13"/>
      <c r="AK50" s="13"/>
      <c r="BX50" s="214">
        <v>41</v>
      </c>
      <c r="BY50" s="426">
        <f t="shared" si="0"/>
        <v>0</v>
      </c>
      <c r="BZ50" s="426"/>
      <c r="CA50" s="426"/>
      <c r="CB50" s="426"/>
      <c r="CC50" s="426"/>
      <c r="CD50" s="426"/>
      <c r="CE50" s="426"/>
      <c r="CF50" s="426"/>
      <c r="CG50" s="426"/>
      <c r="CH50" s="426"/>
      <c r="CI50" s="426"/>
      <c r="CJ50" s="426"/>
      <c r="CK50" s="426"/>
      <c r="CL50" s="426"/>
      <c r="CM50" s="426"/>
      <c r="CN50" s="426"/>
      <c r="CO50" s="426"/>
      <c r="CP50" s="426"/>
      <c r="CQ50" s="215" t="str">
        <f>'Dropdown-Content (Hidden)'!G178</f>
        <v/>
      </c>
      <c r="CR50" s="215" t="str">
        <f t="shared" si="10"/>
        <v/>
      </c>
      <c r="CS50" s="215" t="str">
        <f t="shared" si="10"/>
        <v/>
      </c>
      <c r="CT50" s="215" t="str">
        <f t="shared" si="10"/>
        <v/>
      </c>
      <c r="CU50" s="215" t="str">
        <f t="shared" si="10"/>
        <v/>
      </c>
      <c r="CV50" s="215" t="str">
        <f t="shared" si="11"/>
        <v/>
      </c>
      <c r="CW50" s="215" t="str">
        <f t="shared" si="12"/>
        <v/>
      </c>
      <c r="CX50" s="222">
        <f t="shared" si="13"/>
        <v>0</v>
      </c>
      <c r="CY50" s="207"/>
      <c r="CZ50" s="222" t="str">
        <f>IF(CV50="x",'Data (Hidden)'!$C$529,"")</f>
        <v/>
      </c>
      <c r="DA50" s="222" t="str">
        <f>IF(CW50="x",'Data (Hidden)'!$C$533,"")</f>
        <v/>
      </c>
      <c r="DB50" s="207"/>
      <c r="DC50" s="427">
        <f t="shared" si="6"/>
        <v>0</v>
      </c>
      <c r="DD50" s="427"/>
      <c r="DE50" s="427"/>
      <c r="DF50" s="208"/>
      <c r="DG50" s="228" t="str">
        <f t="shared" si="9"/>
        <v/>
      </c>
      <c r="DH50" s="228" t="str">
        <f t="shared" si="9"/>
        <v/>
      </c>
      <c r="DI50" s="228" t="str">
        <f t="shared" si="9"/>
        <v/>
      </c>
      <c r="DJ50" s="228" t="str">
        <f t="shared" si="9"/>
        <v/>
      </c>
      <c r="DK50" s="228" t="str">
        <f t="shared" si="9"/>
        <v/>
      </c>
      <c r="DL50" s="228" t="str">
        <f t="shared" si="9"/>
        <v/>
      </c>
      <c r="DM50" s="228" t="str">
        <f t="shared" si="9"/>
        <v/>
      </c>
      <c r="DN50" s="228" t="str">
        <f t="shared" si="7"/>
        <v/>
      </c>
      <c r="DO50" s="229" t="str">
        <f t="shared" si="8"/>
        <v/>
      </c>
      <c r="DP50" s="206"/>
    </row>
    <row r="51" spans="1:120" ht="25.5" hidden="1" customHeight="1" x14ac:dyDescent="0.25">
      <c r="A51" s="45">
        <v>42</v>
      </c>
      <c r="B51" s="451"/>
      <c r="C51" s="451"/>
      <c r="D51" s="451"/>
      <c r="E51" s="451"/>
      <c r="F51" s="451"/>
      <c r="G51" s="451"/>
      <c r="H51" s="451"/>
      <c r="I51" s="451"/>
      <c r="J51" s="451"/>
      <c r="K51" s="451"/>
      <c r="L51" s="451"/>
      <c r="M51" s="451"/>
      <c r="N51" s="451"/>
      <c r="O51" s="451"/>
      <c r="P51" s="451"/>
      <c r="Q51" s="451"/>
      <c r="R51" s="451"/>
      <c r="S51" s="452"/>
      <c r="T51" s="19"/>
      <c r="U51" s="19"/>
      <c r="V51" s="19"/>
      <c r="W51" s="19"/>
      <c r="X51" s="19"/>
      <c r="Y51" s="19"/>
      <c r="Z51" s="19"/>
      <c r="AA51" s="19"/>
      <c r="AB51" s="13"/>
      <c r="AC51" s="367"/>
      <c r="AD51" s="367"/>
      <c r="AE51" s="367"/>
      <c r="AF51" s="182"/>
      <c r="AG51" s="282"/>
      <c r="AH51" s="282"/>
      <c r="AI51" s="282"/>
      <c r="AJ51" s="13"/>
      <c r="AK51" s="13"/>
      <c r="BX51" s="214">
        <v>42</v>
      </c>
      <c r="BY51" s="426">
        <f t="shared" si="0"/>
        <v>0</v>
      </c>
      <c r="BZ51" s="426"/>
      <c r="CA51" s="426"/>
      <c r="CB51" s="426"/>
      <c r="CC51" s="426"/>
      <c r="CD51" s="426"/>
      <c r="CE51" s="426"/>
      <c r="CF51" s="426"/>
      <c r="CG51" s="426"/>
      <c r="CH51" s="426"/>
      <c r="CI51" s="426"/>
      <c r="CJ51" s="426"/>
      <c r="CK51" s="426"/>
      <c r="CL51" s="426"/>
      <c r="CM51" s="426"/>
      <c r="CN51" s="426"/>
      <c r="CO51" s="426"/>
      <c r="CP51" s="426"/>
      <c r="CQ51" s="215" t="str">
        <f>'Dropdown-Content (Hidden)'!G179</f>
        <v/>
      </c>
      <c r="CR51" s="215" t="str">
        <f t="shared" si="10"/>
        <v/>
      </c>
      <c r="CS51" s="215" t="str">
        <f t="shared" si="10"/>
        <v/>
      </c>
      <c r="CT51" s="215" t="str">
        <f t="shared" si="10"/>
        <v/>
      </c>
      <c r="CU51" s="215" t="str">
        <f t="shared" si="10"/>
        <v/>
      </c>
      <c r="CV51" s="215" t="str">
        <f t="shared" si="11"/>
        <v/>
      </c>
      <c r="CW51" s="215" t="str">
        <f t="shared" si="12"/>
        <v/>
      </c>
      <c r="CX51" s="222">
        <f t="shared" si="13"/>
        <v>0</v>
      </c>
      <c r="CY51" s="207"/>
      <c r="CZ51" s="222" t="str">
        <f>IF(CV51="x",'Data (Hidden)'!$C$529,"")</f>
        <v/>
      </c>
      <c r="DA51" s="222" t="str">
        <f>IF(CW51="x",'Data (Hidden)'!$C$533,"")</f>
        <v/>
      </c>
      <c r="DB51" s="207"/>
      <c r="DC51" s="427">
        <f t="shared" si="6"/>
        <v>0</v>
      </c>
      <c r="DD51" s="427"/>
      <c r="DE51" s="427"/>
      <c r="DF51" s="208"/>
      <c r="DG51" s="228" t="str">
        <f t="shared" si="9"/>
        <v/>
      </c>
      <c r="DH51" s="228" t="str">
        <f t="shared" si="9"/>
        <v/>
      </c>
      <c r="DI51" s="228" t="str">
        <f t="shared" si="9"/>
        <v/>
      </c>
      <c r="DJ51" s="228" t="str">
        <f t="shared" si="9"/>
        <v/>
      </c>
      <c r="DK51" s="228" t="str">
        <f t="shared" si="9"/>
        <v/>
      </c>
      <c r="DL51" s="228" t="str">
        <f t="shared" si="9"/>
        <v/>
      </c>
      <c r="DM51" s="228" t="str">
        <f t="shared" si="9"/>
        <v/>
      </c>
      <c r="DN51" s="228" t="str">
        <f t="shared" si="7"/>
        <v/>
      </c>
      <c r="DO51" s="229" t="str">
        <f t="shared" si="8"/>
        <v/>
      </c>
      <c r="DP51" s="206"/>
    </row>
    <row r="52" spans="1:120" ht="25.5" hidden="1" customHeight="1" x14ac:dyDescent="0.25">
      <c r="A52" s="45">
        <v>43</v>
      </c>
      <c r="B52" s="364"/>
      <c r="C52" s="364"/>
      <c r="D52" s="364"/>
      <c r="E52" s="364"/>
      <c r="F52" s="364"/>
      <c r="G52" s="364"/>
      <c r="H52" s="364"/>
      <c r="I52" s="364"/>
      <c r="J52" s="364"/>
      <c r="K52" s="364"/>
      <c r="L52" s="364"/>
      <c r="M52" s="364"/>
      <c r="N52" s="364"/>
      <c r="O52" s="364"/>
      <c r="P52" s="364"/>
      <c r="Q52" s="364"/>
      <c r="R52" s="364"/>
      <c r="S52" s="450"/>
      <c r="T52" s="19"/>
      <c r="U52" s="19"/>
      <c r="V52" s="19"/>
      <c r="W52" s="19"/>
      <c r="X52" s="19"/>
      <c r="Y52" s="19"/>
      <c r="Z52" s="19"/>
      <c r="AA52" s="19"/>
      <c r="AB52" s="13"/>
      <c r="AC52" s="367"/>
      <c r="AD52" s="367"/>
      <c r="AE52" s="367"/>
      <c r="AF52" s="182"/>
      <c r="AG52" s="282"/>
      <c r="AH52" s="282"/>
      <c r="AI52" s="282"/>
      <c r="AJ52" s="13"/>
      <c r="AK52" s="13"/>
      <c r="BX52" s="214">
        <v>43</v>
      </c>
      <c r="BY52" s="426">
        <f t="shared" si="0"/>
        <v>0</v>
      </c>
      <c r="BZ52" s="426"/>
      <c r="CA52" s="426"/>
      <c r="CB52" s="426"/>
      <c r="CC52" s="426"/>
      <c r="CD52" s="426"/>
      <c r="CE52" s="426"/>
      <c r="CF52" s="426"/>
      <c r="CG52" s="426"/>
      <c r="CH52" s="426"/>
      <c r="CI52" s="426"/>
      <c r="CJ52" s="426"/>
      <c r="CK52" s="426"/>
      <c r="CL52" s="426"/>
      <c r="CM52" s="426"/>
      <c r="CN52" s="426"/>
      <c r="CO52" s="426"/>
      <c r="CP52" s="426"/>
      <c r="CQ52" s="215" t="str">
        <f>'Dropdown-Content (Hidden)'!G180</f>
        <v/>
      </c>
      <c r="CR52" s="215" t="str">
        <f t="shared" si="10"/>
        <v/>
      </c>
      <c r="CS52" s="215" t="str">
        <f t="shared" si="10"/>
        <v/>
      </c>
      <c r="CT52" s="215" t="str">
        <f t="shared" si="10"/>
        <v/>
      </c>
      <c r="CU52" s="215" t="str">
        <f t="shared" si="10"/>
        <v/>
      </c>
      <c r="CV52" s="215" t="str">
        <f t="shared" si="11"/>
        <v/>
      </c>
      <c r="CW52" s="215" t="str">
        <f t="shared" si="12"/>
        <v/>
      </c>
      <c r="CX52" s="222">
        <f t="shared" si="13"/>
        <v>0</v>
      </c>
      <c r="CY52" s="207"/>
      <c r="CZ52" s="222" t="str">
        <f>IF(CV52="x",'Data (Hidden)'!$C$529,"")</f>
        <v/>
      </c>
      <c r="DA52" s="222" t="str">
        <f>IF(CW52="x",'Data (Hidden)'!$C$533,"")</f>
        <v/>
      </c>
      <c r="DB52" s="207"/>
      <c r="DC52" s="427">
        <f t="shared" si="6"/>
        <v>0</v>
      </c>
      <c r="DD52" s="427"/>
      <c r="DE52" s="427"/>
      <c r="DF52" s="208"/>
      <c r="DG52" s="228" t="str">
        <f t="shared" si="9"/>
        <v/>
      </c>
      <c r="DH52" s="228" t="str">
        <f t="shared" si="9"/>
        <v/>
      </c>
      <c r="DI52" s="228" t="str">
        <f t="shared" si="9"/>
        <v/>
      </c>
      <c r="DJ52" s="228" t="str">
        <f t="shared" si="9"/>
        <v/>
      </c>
      <c r="DK52" s="228" t="str">
        <f t="shared" si="9"/>
        <v/>
      </c>
      <c r="DL52" s="228" t="str">
        <f t="shared" si="9"/>
        <v/>
      </c>
      <c r="DM52" s="228" t="str">
        <f t="shared" si="9"/>
        <v/>
      </c>
      <c r="DN52" s="228" t="str">
        <f t="shared" si="7"/>
        <v/>
      </c>
      <c r="DO52" s="229" t="str">
        <f t="shared" si="8"/>
        <v/>
      </c>
      <c r="DP52" s="206"/>
    </row>
    <row r="53" spans="1:120" ht="25.5" hidden="1" customHeight="1" x14ac:dyDescent="0.25">
      <c r="A53" s="45">
        <v>44</v>
      </c>
      <c r="B53" s="451"/>
      <c r="C53" s="451"/>
      <c r="D53" s="451"/>
      <c r="E53" s="451"/>
      <c r="F53" s="451"/>
      <c r="G53" s="451"/>
      <c r="H53" s="451"/>
      <c r="I53" s="451"/>
      <c r="J53" s="451"/>
      <c r="K53" s="451"/>
      <c r="L53" s="451"/>
      <c r="M53" s="451"/>
      <c r="N53" s="451"/>
      <c r="O53" s="451"/>
      <c r="P53" s="451"/>
      <c r="Q53" s="451"/>
      <c r="R53" s="451"/>
      <c r="S53" s="452"/>
      <c r="T53" s="19"/>
      <c r="U53" s="19"/>
      <c r="V53" s="19"/>
      <c r="W53" s="19"/>
      <c r="X53" s="19"/>
      <c r="Y53" s="19"/>
      <c r="Z53" s="19"/>
      <c r="AA53" s="19"/>
      <c r="AB53" s="13"/>
      <c r="AC53" s="367"/>
      <c r="AD53" s="367"/>
      <c r="AE53" s="367"/>
      <c r="AF53" s="182"/>
      <c r="AG53" s="282"/>
      <c r="AH53" s="282"/>
      <c r="AI53" s="282"/>
      <c r="AJ53" s="13"/>
      <c r="AK53" s="13"/>
      <c r="BX53" s="214">
        <v>44</v>
      </c>
      <c r="BY53" s="426">
        <f t="shared" si="0"/>
        <v>0</v>
      </c>
      <c r="BZ53" s="426"/>
      <c r="CA53" s="426"/>
      <c r="CB53" s="426"/>
      <c r="CC53" s="426"/>
      <c r="CD53" s="426"/>
      <c r="CE53" s="426"/>
      <c r="CF53" s="426"/>
      <c r="CG53" s="426"/>
      <c r="CH53" s="426"/>
      <c r="CI53" s="426"/>
      <c r="CJ53" s="426"/>
      <c r="CK53" s="426"/>
      <c r="CL53" s="426"/>
      <c r="CM53" s="426"/>
      <c r="CN53" s="426"/>
      <c r="CO53" s="426"/>
      <c r="CP53" s="426"/>
      <c r="CQ53" s="215" t="str">
        <f>'Dropdown-Content (Hidden)'!G181</f>
        <v/>
      </c>
      <c r="CR53" s="215" t="str">
        <f t="shared" si="10"/>
        <v/>
      </c>
      <c r="CS53" s="215" t="str">
        <f t="shared" si="10"/>
        <v/>
      </c>
      <c r="CT53" s="215" t="str">
        <f t="shared" si="10"/>
        <v/>
      </c>
      <c r="CU53" s="215" t="str">
        <f t="shared" si="10"/>
        <v/>
      </c>
      <c r="CV53" s="215" t="str">
        <f t="shared" si="11"/>
        <v/>
      </c>
      <c r="CW53" s="215" t="str">
        <f t="shared" si="12"/>
        <v/>
      </c>
      <c r="CX53" s="222">
        <f t="shared" si="13"/>
        <v>0</v>
      </c>
      <c r="CY53" s="207"/>
      <c r="CZ53" s="222" t="str">
        <f>IF(CV53="x",'Data (Hidden)'!$C$529,"")</f>
        <v/>
      </c>
      <c r="DA53" s="222" t="str">
        <f>IF(CW53="x",'Data (Hidden)'!$C$533,"")</f>
        <v/>
      </c>
      <c r="DB53" s="207"/>
      <c r="DC53" s="427">
        <f t="shared" si="6"/>
        <v>0</v>
      </c>
      <c r="DD53" s="427"/>
      <c r="DE53" s="427"/>
      <c r="DF53" s="208"/>
      <c r="DG53" s="228" t="str">
        <f t="shared" si="9"/>
        <v/>
      </c>
      <c r="DH53" s="228" t="str">
        <f t="shared" si="9"/>
        <v/>
      </c>
      <c r="DI53" s="228" t="str">
        <f t="shared" si="9"/>
        <v/>
      </c>
      <c r="DJ53" s="228" t="str">
        <f t="shared" si="9"/>
        <v/>
      </c>
      <c r="DK53" s="228" t="str">
        <f t="shared" si="9"/>
        <v/>
      </c>
      <c r="DL53" s="228" t="str">
        <f t="shared" si="9"/>
        <v/>
      </c>
      <c r="DM53" s="228" t="str">
        <f t="shared" si="9"/>
        <v/>
      </c>
      <c r="DN53" s="228" t="str">
        <f t="shared" si="7"/>
        <v/>
      </c>
      <c r="DO53" s="229" t="str">
        <f t="shared" si="8"/>
        <v/>
      </c>
      <c r="DP53" s="206"/>
    </row>
    <row r="54" spans="1:120" ht="25.5" hidden="1" customHeight="1" x14ac:dyDescent="0.25">
      <c r="A54" s="45">
        <v>45</v>
      </c>
      <c r="B54" s="364"/>
      <c r="C54" s="364"/>
      <c r="D54" s="364"/>
      <c r="E54" s="364"/>
      <c r="F54" s="364"/>
      <c r="G54" s="364"/>
      <c r="H54" s="364"/>
      <c r="I54" s="364"/>
      <c r="J54" s="364"/>
      <c r="K54" s="364"/>
      <c r="L54" s="364"/>
      <c r="M54" s="364"/>
      <c r="N54" s="364"/>
      <c r="O54" s="364"/>
      <c r="P54" s="364"/>
      <c r="Q54" s="364"/>
      <c r="R54" s="364"/>
      <c r="S54" s="450"/>
      <c r="T54" s="19"/>
      <c r="U54" s="19"/>
      <c r="V54" s="19"/>
      <c r="W54" s="19"/>
      <c r="X54" s="19"/>
      <c r="Y54" s="19"/>
      <c r="Z54" s="19"/>
      <c r="AA54" s="19"/>
      <c r="AB54" s="13"/>
      <c r="AC54" s="367"/>
      <c r="AD54" s="367"/>
      <c r="AE54" s="367"/>
      <c r="AF54" s="182"/>
      <c r="AG54" s="282"/>
      <c r="AH54" s="282"/>
      <c r="AI54" s="282"/>
      <c r="AJ54" s="13"/>
      <c r="AK54" s="13"/>
      <c r="BX54" s="214">
        <v>45</v>
      </c>
      <c r="BY54" s="426">
        <f t="shared" si="0"/>
        <v>0</v>
      </c>
      <c r="BZ54" s="426"/>
      <c r="CA54" s="426"/>
      <c r="CB54" s="426"/>
      <c r="CC54" s="426"/>
      <c r="CD54" s="426"/>
      <c r="CE54" s="426"/>
      <c r="CF54" s="426"/>
      <c r="CG54" s="426"/>
      <c r="CH54" s="426"/>
      <c r="CI54" s="426"/>
      <c r="CJ54" s="426"/>
      <c r="CK54" s="426"/>
      <c r="CL54" s="426"/>
      <c r="CM54" s="426"/>
      <c r="CN54" s="426"/>
      <c r="CO54" s="426"/>
      <c r="CP54" s="426"/>
      <c r="CQ54" s="215" t="str">
        <f>'Dropdown-Content (Hidden)'!G182</f>
        <v/>
      </c>
      <c r="CR54" s="215" t="str">
        <f t="shared" si="10"/>
        <v/>
      </c>
      <c r="CS54" s="215" t="str">
        <f t="shared" si="10"/>
        <v/>
      </c>
      <c r="CT54" s="215" t="str">
        <f t="shared" si="10"/>
        <v/>
      </c>
      <c r="CU54" s="215" t="str">
        <f t="shared" si="10"/>
        <v/>
      </c>
      <c r="CV54" s="215" t="str">
        <f t="shared" si="11"/>
        <v/>
      </c>
      <c r="CW54" s="215" t="str">
        <f t="shared" si="12"/>
        <v/>
      </c>
      <c r="CX54" s="222">
        <f t="shared" si="13"/>
        <v>0</v>
      </c>
      <c r="CY54" s="207"/>
      <c r="CZ54" s="222" t="str">
        <f>IF(CV54="x",'Data (Hidden)'!$C$529,"")</f>
        <v/>
      </c>
      <c r="DA54" s="222" t="str">
        <f>IF(CW54="x",'Data (Hidden)'!$C$533,"")</f>
        <v/>
      </c>
      <c r="DB54" s="207"/>
      <c r="DC54" s="427">
        <f t="shared" si="6"/>
        <v>0</v>
      </c>
      <c r="DD54" s="427"/>
      <c r="DE54" s="427"/>
      <c r="DF54" s="208"/>
      <c r="DG54" s="228" t="str">
        <f t="shared" si="9"/>
        <v/>
      </c>
      <c r="DH54" s="228" t="str">
        <f t="shared" si="9"/>
        <v/>
      </c>
      <c r="DI54" s="228" t="str">
        <f t="shared" si="9"/>
        <v/>
      </c>
      <c r="DJ54" s="228" t="str">
        <f t="shared" si="9"/>
        <v/>
      </c>
      <c r="DK54" s="228" t="str">
        <f t="shared" si="9"/>
        <v/>
      </c>
      <c r="DL54" s="228" t="str">
        <f t="shared" si="9"/>
        <v/>
      </c>
      <c r="DM54" s="228" t="str">
        <f t="shared" si="9"/>
        <v/>
      </c>
      <c r="DN54" s="228" t="str">
        <f t="shared" si="7"/>
        <v/>
      </c>
      <c r="DO54" s="229" t="str">
        <f t="shared" si="8"/>
        <v/>
      </c>
      <c r="DP54" s="206"/>
    </row>
    <row r="55" spans="1:120" ht="25.5" hidden="1" customHeight="1" x14ac:dyDescent="0.25">
      <c r="A55" s="45">
        <v>46</v>
      </c>
      <c r="B55" s="451"/>
      <c r="C55" s="451"/>
      <c r="D55" s="451"/>
      <c r="E55" s="451"/>
      <c r="F55" s="451"/>
      <c r="G55" s="451"/>
      <c r="H55" s="451"/>
      <c r="I55" s="451"/>
      <c r="J55" s="451"/>
      <c r="K55" s="451"/>
      <c r="L55" s="451"/>
      <c r="M55" s="451"/>
      <c r="N55" s="451"/>
      <c r="O55" s="451"/>
      <c r="P55" s="451"/>
      <c r="Q55" s="451"/>
      <c r="R55" s="451"/>
      <c r="S55" s="452"/>
      <c r="T55" s="19"/>
      <c r="U55" s="19"/>
      <c r="V55" s="19"/>
      <c r="W55" s="19"/>
      <c r="X55" s="19"/>
      <c r="Y55" s="19"/>
      <c r="Z55" s="19"/>
      <c r="AA55" s="19"/>
      <c r="AB55" s="13"/>
      <c r="AC55" s="367"/>
      <c r="AD55" s="367"/>
      <c r="AE55" s="367"/>
      <c r="AF55" s="182"/>
      <c r="AG55" s="282"/>
      <c r="AH55" s="282"/>
      <c r="AI55" s="282"/>
      <c r="AJ55" s="13"/>
      <c r="AK55" s="13"/>
      <c r="BX55" s="214">
        <v>46</v>
      </c>
      <c r="BY55" s="426">
        <f t="shared" si="0"/>
        <v>0</v>
      </c>
      <c r="BZ55" s="426"/>
      <c r="CA55" s="426"/>
      <c r="CB55" s="426"/>
      <c r="CC55" s="426"/>
      <c r="CD55" s="426"/>
      <c r="CE55" s="426"/>
      <c r="CF55" s="426"/>
      <c r="CG55" s="426"/>
      <c r="CH55" s="426"/>
      <c r="CI55" s="426"/>
      <c r="CJ55" s="426"/>
      <c r="CK55" s="426"/>
      <c r="CL55" s="426"/>
      <c r="CM55" s="426"/>
      <c r="CN55" s="426"/>
      <c r="CO55" s="426"/>
      <c r="CP55" s="426"/>
      <c r="CQ55" s="215" t="str">
        <f>'Dropdown-Content (Hidden)'!G183</f>
        <v/>
      </c>
      <c r="CR55" s="215" t="str">
        <f t="shared" si="10"/>
        <v/>
      </c>
      <c r="CS55" s="215" t="str">
        <f t="shared" si="10"/>
        <v/>
      </c>
      <c r="CT55" s="215" t="str">
        <f t="shared" si="10"/>
        <v/>
      </c>
      <c r="CU55" s="215" t="str">
        <f t="shared" si="10"/>
        <v/>
      </c>
      <c r="CV55" s="215" t="str">
        <f t="shared" si="11"/>
        <v/>
      </c>
      <c r="CW55" s="215" t="str">
        <f t="shared" si="12"/>
        <v/>
      </c>
      <c r="CX55" s="222">
        <f t="shared" si="13"/>
        <v>0</v>
      </c>
      <c r="CY55" s="207"/>
      <c r="CZ55" s="222" t="str">
        <f>IF(CV55="x",'Data (Hidden)'!$C$529,"")</f>
        <v/>
      </c>
      <c r="DA55" s="222" t="str">
        <f>IF(CW55="x",'Data (Hidden)'!$C$533,"")</f>
        <v/>
      </c>
      <c r="DB55" s="207"/>
      <c r="DC55" s="427">
        <f t="shared" si="6"/>
        <v>0</v>
      </c>
      <c r="DD55" s="427"/>
      <c r="DE55" s="427"/>
      <c r="DF55" s="208"/>
      <c r="DG55" s="228" t="str">
        <f t="shared" si="9"/>
        <v/>
      </c>
      <c r="DH55" s="228" t="str">
        <f t="shared" si="9"/>
        <v/>
      </c>
      <c r="DI55" s="228" t="str">
        <f t="shared" si="9"/>
        <v/>
      </c>
      <c r="DJ55" s="228" t="str">
        <f t="shared" si="9"/>
        <v/>
      </c>
      <c r="DK55" s="228" t="str">
        <f t="shared" si="9"/>
        <v/>
      </c>
      <c r="DL55" s="228" t="str">
        <f t="shared" si="9"/>
        <v/>
      </c>
      <c r="DM55" s="228" t="str">
        <f t="shared" si="9"/>
        <v/>
      </c>
      <c r="DN55" s="228" t="str">
        <f t="shared" si="7"/>
        <v/>
      </c>
      <c r="DO55" s="229" t="str">
        <f t="shared" si="8"/>
        <v/>
      </c>
      <c r="DP55" s="206"/>
    </row>
    <row r="56" spans="1:120" ht="25.5" hidden="1" customHeight="1" x14ac:dyDescent="0.25">
      <c r="A56" s="45">
        <v>47</v>
      </c>
      <c r="B56" s="364"/>
      <c r="C56" s="364"/>
      <c r="D56" s="364"/>
      <c r="E56" s="364"/>
      <c r="F56" s="364"/>
      <c r="G56" s="364"/>
      <c r="H56" s="364"/>
      <c r="I56" s="364"/>
      <c r="J56" s="364"/>
      <c r="K56" s="364"/>
      <c r="L56" s="364"/>
      <c r="M56" s="364"/>
      <c r="N56" s="364"/>
      <c r="O56" s="364"/>
      <c r="P56" s="364"/>
      <c r="Q56" s="364"/>
      <c r="R56" s="364"/>
      <c r="S56" s="450"/>
      <c r="T56" s="19"/>
      <c r="U56" s="19"/>
      <c r="V56" s="19"/>
      <c r="W56" s="19"/>
      <c r="X56" s="19"/>
      <c r="Y56" s="19"/>
      <c r="Z56" s="19"/>
      <c r="AA56" s="19"/>
      <c r="AB56" s="13"/>
      <c r="AC56" s="367"/>
      <c r="AD56" s="367"/>
      <c r="AE56" s="367"/>
      <c r="AF56" s="182"/>
      <c r="AG56" s="282"/>
      <c r="AH56" s="282"/>
      <c r="AI56" s="282"/>
      <c r="AJ56" s="13"/>
      <c r="AK56" s="13"/>
      <c r="BX56" s="214">
        <v>47</v>
      </c>
      <c r="BY56" s="426">
        <f t="shared" si="0"/>
        <v>0</v>
      </c>
      <c r="BZ56" s="426"/>
      <c r="CA56" s="426"/>
      <c r="CB56" s="426"/>
      <c r="CC56" s="426"/>
      <c r="CD56" s="426"/>
      <c r="CE56" s="426"/>
      <c r="CF56" s="426"/>
      <c r="CG56" s="426"/>
      <c r="CH56" s="426"/>
      <c r="CI56" s="426"/>
      <c r="CJ56" s="426"/>
      <c r="CK56" s="426"/>
      <c r="CL56" s="426"/>
      <c r="CM56" s="426"/>
      <c r="CN56" s="426"/>
      <c r="CO56" s="426"/>
      <c r="CP56" s="426"/>
      <c r="CQ56" s="215" t="str">
        <f>'Dropdown-Content (Hidden)'!G184</f>
        <v/>
      </c>
      <c r="CR56" s="215" t="str">
        <f t="shared" si="10"/>
        <v/>
      </c>
      <c r="CS56" s="215" t="str">
        <f t="shared" si="10"/>
        <v/>
      </c>
      <c r="CT56" s="215" t="str">
        <f t="shared" si="10"/>
        <v/>
      </c>
      <c r="CU56" s="215" t="str">
        <f t="shared" si="10"/>
        <v/>
      </c>
      <c r="CV56" s="215" t="str">
        <f t="shared" si="11"/>
        <v/>
      </c>
      <c r="CW56" s="215" t="str">
        <f t="shared" si="12"/>
        <v/>
      </c>
      <c r="CX56" s="222">
        <f t="shared" si="13"/>
        <v>0</v>
      </c>
      <c r="CY56" s="207"/>
      <c r="CZ56" s="222" t="str">
        <f>IF(CV56="x",'Data (Hidden)'!$C$529,"")</f>
        <v/>
      </c>
      <c r="DA56" s="222" t="str">
        <f>IF(CW56="x",'Data (Hidden)'!$C$533,"")</f>
        <v/>
      </c>
      <c r="DB56" s="207"/>
      <c r="DC56" s="427">
        <f t="shared" si="6"/>
        <v>0</v>
      </c>
      <c r="DD56" s="427"/>
      <c r="DE56" s="427"/>
      <c r="DF56" s="208"/>
      <c r="DG56" s="228" t="str">
        <f t="shared" si="9"/>
        <v/>
      </c>
      <c r="DH56" s="228" t="str">
        <f t="shared" si="9"/>
        <v/>
      </c>
      <c r="DI56" s="228" t="str">
        <f t="shared" si="9"/>
        <v/>
      </c>
      <c r="DJ56" s="228" t="str">
        <f t="shared" si="9"/>
        <v/>
      </c>
      <c r="DK56" s="228" t="str">
        <f t="shared" si="9"/>
        <v/>
      </c>
      <c r="DL56" s="228" t="str">
        <f t="shared" si="9"/>
        <v/>
      </c>
      <c r="DM56" s="228" t="str">
        <f t="shared" si="9"/>
        <v/>
      </c>
      <c r="DN56" s="228" t="str">
        <f t="shared" si="7"/>
        <v/>
      </c>
      <c r="DO56" s="229" t="str">
        <f t="shared" si="8"/>
        <v/>
      </c>
      <c r="DP56" s="206"/>
    </row>
    <row r="57" spans="1:120" ht="25.5" hidden="1" customHeight="1" x14ac:dyDescent="0.25">
      <c r="A57" s="45">
        <v>48</v>
      </c>
      <c r="B57" s="451"/>
      <c r="C57" s="451"/>
      <c r="D57" s="451"/>
      <c r="E57" s="451"/>
      <c r="F57" s="451"/>
      <c r="G57" s="451"/>
      <c r="H57" s="451"/>
      <c r="I57" s="451"/>
      <c r="J57" s="451"/>
      <c r="K57" s="451"/>
      <c r="L57" s="451"/>
      <c r="M57" s="451"/>
      <c r="N57" s="451"/>
      <c r="O57" s="451"/>
      <c r="P57" s="451"/>
      <c r="Q57" s="451"/>
      <c r="R57" s="451"/>
      <c r="S57" s="452"/>
      <c r="T57" s="19"/>
      <c r="U57" s="19"/>
      <c r="V57" s="19"/>
      <c r="W57" s="19"/>
      <c r="X57" s="19"/>
      <c r="Y57" s="19"/>
      <c r="Z57" s="19"/>
      <c r="AA57" s="19"/>
      <c r="AB57" s="13"/>
      <c r="AC57" s="367"/>
      <c r="AD57" s="367"/>
      <c r="AE57" s="367"/>
      <c r="AF57" s="182"/>
      <c r="AG57" s="282"/>
      <c r="AH57" s="282"/>
      <c r="AI57" s="282"/>
      <c r="AJ57" s="13"/>
      <c r="AK57" s="13"/>
      <c r="BX57" s="214">
        <v>48</v>
      </c>
      <c r="BY57" s="426">
        <f t="shared" si="0"/>
        <v>0</v>
      </c>
      <c r="BZ57" s="426"/>
      <c r="CA57" s="426"/>
      <c r="CB57" s="426"/>
      <c r="CC57" s="426"/>
      <c r="CD57" s="426"/>
      <c r="CE57" s="426"/>
      <c r="CF57" s="426"/>
      <c r="CG57" s="426"/>
      <c r="CH57" s="426"/>
      <c r="CI57" s="426"/>
      <c r="CJ57" s="426"/>
      <c r="CK57" s="426"/>
      <c r="CL57" s="426"/>
      <c r="CM57" s="426"/>
      <c r="CN57" s="426"/>
      <c r="CO57" s="426"/>
      <c r="CP57" s="426"/>
      <c r="CQ57" s="215" t="str">
        <f>'Dropdown-Content (Hidden)'!G185</f>
        <v/>
      </c>
      <c r="CR57" s="215" t="str">
        <f t="shared" si="10"/>
        <v/>
      </c>
      <c r="CS57" s="215" t="str">
        <f t="shared" si="10"/>
        <v/>
      </c>
      <c r="CT57" s="215" t="str">
        <f t="shared" si="10"/>
        <v/>
      </c>
      <c r="CU57" s="215" t="str">
        <f t="shared" si="10"/>
        <v/>
      </c>
      <c r="CV57" s="215" t="str">
        <f t="shared" si="11"/>
        <v/>
      </c>
      <c r="CW57" s="215" t="str">
        <f t="shared" si="12"/>
        <v/>
      </c>
      <c r="CX57" s="222">
        <f t="shared" si="13"/>
        <v>0</v>
      </c>
      <c r="CY57" s="207"/>
      <c r="CZ57" s="222" t="str">
        <f>IF(CV57="x",'Data (Hidden)'!$C$529,"")</f>
        <v/>
      </c>
      <c r="DA57" s="222" t="str">
        <f>IF(CW57="x",'Data (Hidden)'!$C$533,"")</f>
        <v/>
      </c>
      <c r="DB57" s="207"/>
      <c r="DC57" s="427">
        <f t="shared" si="6"/>
        <v>0</v>
      </c>
      <c r="DD57" s="427"/>
      <c r="DE57" s="427"/>
      <c r="DF57" s="208"/>
      <c r="DG57" s="228" t="str">
        <f t="shared" si="9"/>
        <v/>
      </c>
      <c r="DH57" s="228" t="str">
        <f t="shared" si="9"/>
        <v/>
      </c>
      <c r="DI57" s="228" t="str">
        <f t="shared" si="9"/>
        <v/>
      </c>
      <c r="DJ57" s="228" t="str">
        <f t="shared" si="9"/>
        <v/>
      </c>
      <c r="DK57" s="228" t="str">
        <f t="shared" si="9"/>
        <v/>
      </c>
      <c r="DL57" s="228" t="str">
        <f t="shared" si="9"/>
        <v/>
      </c>
      <c r="DM57" s="228" t="str">
        <f t="shared" si="9"/>
        <v/>
      </c>
      <c r="DN57" s="228" t="str">
        <f t="shared" si="7"/>
        <v/>
      </c>
      <c r="DO57" s="229" t="str">
        <f t="shared" si="8"/>
        <v/>
      </c>
      <c r="DP57" s="206"/>
    </row>
    <row r="58" spans="1:120" ht="25.5" hidden="1" customHeight="1" x14ac:dyDescent="0.25">
      <c r="A58" s="45">
        <v>49</v>
      </c>
      <c r="B58" s="364"/>
      <c r="C58" s="364"/>
      <c r="D58" s="364"/>
      <c r="E58" s="364"/>
      <c r="F58" s="364"/>
      <c r="G58" s="364"/>
      <c r="H58" s="364"/>
      <c r="I58" s="364"/>
      <c r="J58" s="364"/>
      <c r="K58" s="364"/>
      <c r="L58" s="364"/>
      <c r="M58" s="364"/>
      <c r="N58" s="364"/>
      <c r="O58" s="364"/>
      <c r="P58" s="364"/>
      <c r="Q58" s="364"/>
      <c r="R58" s="364"/>
      <c r="S58" s="450"/>
      <c r="T58" s="19"/>
      <c r="U58" s="19"/>
      <c r="V58" s="19"/>
      <c r="W58" s="19"/>
      <c r="X58" s="19"/>
      <c r="Y58" s="19"/>
      <c r="Z58" s="19"/>
      <c r="AA58" s="19"/>
      <c r="AB58" s="13"/>
      <c r="AC58" s="367"/>
      <c r="AD58" s="367"/>
      <c r="AE58" s="367"/>
      <c r="AF58" s="182"/>
      <c r="AG58" s="282"/>
      <c r="AH58" s="282"/>
      <c r="AI58" s="282"/>
      <c r="AJ58" s="13"/>
      <c r="AK58" s="13"/>
      <c r="BX58" s="214">
        <v>49</v>
      </c>
      <c r="BY58" s="426">
        <f t="shared" si="0"/>
        <v>0</v>
      </c>
      <c r="BZ58" s="426"/>
      <c r="CA58" s="426"/>
      <c r="CB58" s="426"/>
      <c r="CC58" s="426"/>
      <c r="CD58" s="426"/>
      <c r="CE58" s="426"/>
      <c r="CF58" s="426"/>
      <c r="CG58" s="426"/>
      <c r="CH58" s="426"/>
      <c r="CI58" s="426"/>
      <c r="CJ58" s="426"/>
      <c r="CK58" s="426"/>
      <c r="CL58" s="426"/>
      <c r="CM58" s="426"/>
      <c r="CN58" s="426"/>
      <c r="CO58" s="426"/>
      <c r="CP58" s="426"/>
      <c r="CQ58" s="215" t="str">
        <f>'Dropdown-Content (Hidden)'!G186</f>
        <v/>
      </c>
      <c r="CR58" s="215" t="str">
        <f t="shared" si="10"/>
        <v/>
      </c>
      <c r="CS58" s="215" t="str">
        <f t="shared" si="10"/>
        <v/>
      </c>
      <c r="CT58" s="215" t="str">
        <f t="shared" si="10"/>
        <v/>
      </c>
      <c r="CU58" s="215" t="str">
        <f t="shared" si="10"/>
        <v/>
      </c>
      <c r="CV58" s="215" t="str">
        <f t="shared" si="11"/>
        <v/>
      </c>
      <c r="CW58" s="215" t="str">
        <f t="shared" si="12"/>
        <v/>
      </c>
      <c r="CX58" s="222">
        <f t="shared" si="13"/>
        <v>0</v>
      </c>
      <c r="CY58" s="207"/>
      <c r="CZ58" s="222" t="str">
        <f>IF(CV58="x",'Data (Hidden)'!$C$529,"")</f>
        <v/>
      </c>
      <c r="DA58" s="222" t="str">
        <f>IF(CW58="x",'Data (Hidden)'!$C$533,"")</f>
        <v/>
      </c>
      <c r="DB58" s="207"/>
      <c r="DC58" s="427">
        <f t="shared" si="6"/>
        <v>0</v>
      </c>
      <c r="DD58" s="427"/>
      <c r="DE58" s="427"/>
      <c r="DF58" s="208"/>
      <c r="DG58" s="228" t="str">
        <f t="shared" si="9"/>
        <v/>
      </c>
      <c r="DH58" s="228" t="str">
        <f t="shared" si="9"/>
        <v/>
      </c>
      <c r="DI58" s="228" t="str">
        <f t="shared" si="9"/>
        <v/>
      </c>
      <c r="DJ58" s="228" t="str">
        <f t="shared" si="9"/>
        <v/>
      </c>
      <c r="DK58" s="228" t="str">
        <f t="shared" si="9"/>
        <v/>
      </c>
      <c r="DL58" s="228" t="str">
        <f t="shared" si="9"/>
        <v/>
      </c>
      <c r="DM58" s="228" t="str">
        <f t="shared" si="9"/>
        <v/>
      </c>
      <c r="DN58" s="228" t="str">
        <f t="shared" si="7"/>
        <v/>
      </c>
      <c r="DO58" s="229" t="str">
        <f t="shared" si="8"/>
        <v/>
      </c>
      <c r="DP58" s="206"/>
    </row>
    <row r="59" spans="1:120" ht="25.5" hidden="1" customHeight="1" x14ac:dyDescent="0.25">
      <c r="A59" s="45">
        <v>50</v>
      </c>
      <c r="B59" s="451"/>
      <c r="C59" s="451"/>
      <c r="D59" s="451"/>
      <c r="E59" s="451"/>
      <c r="F59" s="451"/>
      <c r="G59" s="451"/>
      <c r="H59" s="451"/>
      <c r="I59" s="451"/>
      <c r="J59" s="451"/>
      <c r="K59" s="451"/>
      <c r="L59" s="451"/>
      <c r="M59" s="451"/>
      <c r="N59" s="451"/>
      <c r="O59" s="451"/>
      <c r="P59" s="451"/>
      <c r="Q59" s="451"/>
      <c r="R59" s="451"/>
      <c r="S59" s="452"/>
      <c r="T59" s="19"/>
      <c r="U59" s="19"/>
      <c r="V59" s="19"/>
      <c r="W59" s="19"/>
      <c r="X59" s="19"/>
      <c r="Y59" s="19"/>
      <c r="Z59" s="19"/>
      <c r="AA59" s="19"/>
      <c r="AB59" s="13"/>
      <c r="AC59" s="367"/>
      <c r="AD59" s="367"/>
      <c r="AE59" s="367"/>
      <c r="AF59" s="182"/>
      <c r="AG59" s="282"/>
      <c r="AH59" s="282"/>
      <c r="AI59" s="282"/>
      <c r="AJ59" s="13"/>
      <c r="AK59" s="13"/>
      <c r="BX59" s="214">
        <v>50</v>
      </c>
      <c r="BY59" s="426">
        <f t="shared" si="0"/>
        <v>0</v>
      </c>
      <c r="BZ59" s="426"/>
      <c r="CA59" s="426"/>
      <c r="CB59" s="426"/>
      <c r="CC59" s="426"/>
      <c r="CD59" s="426"/>
      <c r="CE59" s="426"/>
      <c r="CF59" s="426"/>
      <c r="CG59" s="426"/>
      <c r="CH59" s="426"/>
      <c r="CI59" s="426"/>
      <c r="CJ59" s="426"/>
      <c r="CK59" s="426"/>
      <c r="CL59" s="426"/>
      <c r="CM59" s="426"/>
      <c r="CN59" s="426"/>
      <c r="CO59" s="426"/>
      <c r="CP59" s="426"/>
      <c r="CQ59" s="215" t="str">
        <f>'Dropdown-Content (Hidden)'!G187</f>
        <v/>
      </c>
      <c r="CR59" s="215" t="str">
        <f t="shared" si="10"/>
        <v/>
      </c>
      <c r="CS59" s="215" t="str">
        <f t="shared" si="10"/>
        <v/>
      </c>
      <c r="CT59" s="215" t="str">
        <f t="shared" si="10"/>
        <v/>
      </c>
      <c r="CU59" s="215" t="str">
        <f t="shared" si="10"/>
        <v/>
      </c>
      <c r="CV59" s="215" t="str">
        <f t="shared" si="11"/>
        <v/>
      </c>
      <c r="CW59" s="215" t="str">
        <f t="shared" si="12"/>
        <v/>
      </c>
      <c r="CX59" s="222">
        <f t="shared" si="13"/>
        <v>0</v>
      </c>
      <c r="CY59" s="207"/>
      <c r="CZ59" s="222" t="str">
        <f>IF(CV59="x",'Data (Hidden)'!$C$529,"")</f>
        <v/>
      </c>
      <c r="DA59" s="222" t="str">
        <f>IF(CW59="x",'Data (Hidden)'!$C$533,"")</f>
        <v/>
      </c>
      <c r="DB59" s="207"/>
      <c r="DC59" s="427">
        <f t="shared" si="6"/>
        <v>0</v>
      </c>
      <c r="DD59" s="427"/>
      <c r="DE59" s="427"/>
      <c r="DF59" s="208"/>
      <c r="DG59" s="228" t="str">
        <f t="shared" si="9"/>
        <v/>
      </c>
      <c r="DH59" s="228" t="str">
        <f t="shared" si="9"/>
        <v/>
      </c>
      <c r="DI59" s="228" t="str">
        <f t="shared" si="9"/>
        <v/>
      </c>
      <c r="DJ59" s="228" t="str">
        <f t="shared" si="9"/>
        <v/>
      </c>
      <c r="DK59" s="228" t="str">
        <f t="shared" si="9"/>
        <v/>
      </c>
      <c r="DL59" s="228" t="str">
        <f t="shared" si="9"/>
        <v/>
      </c>
      <c r="DM59" s="228" t="str">
        <f t="shared" si="9"/>
        <v/>
      </c>
      <c r="DN59" s="228" t="str">
        <f t="shared" si="7"/>
        <v/>
      </c>
      <c r="DO59" s="229" t="str">
        <f t="shared" si="8"/>
        <v/>
      </c>
      <c r="DP59" s="206"/>
    </row>
    <row r="60" spans="1:120" x14ac:dyDescent="0.2">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27"/>
      <c r="AD60" s="27"/>
      <c r="AE60" s="27"/>
      <c r="AF60" s="27"/>
      <c r="AG60" s="27"/>
      <c r="AH60" s="27"/>
      <c r="AI60" s="27"/>
      <c r="AJ60" s="13"/>
      <c r="AK60" s="172"/>
      <c r="BX60" s="204"/>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6"/>
      <c r="DK60" s="206"/>
      <c r="DL60" s="206"/>
      <c r="DM60" s="206"/>
      <c r="DN60" s="206"/>
      <c r="DO60" s="206"/>
      <c r="DP60" s="206"/>
    </row>
    <row r="61" spans="1:120" ht="15.75" thickBo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72"/>
      <c r="BX61" s="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48"/>
      <c r="DK61" s="206"/>
      <c r="DL61" s="206"/>
      <c r="DM61" s="206"/>
      <c r="DN61" s="206"/>
      <c r="DO61" s="206"/>
      <c r="DP61" s="206"/>
    </row>
    <row r="62" spans="1:120" ht="21.75" thickBot="1" x14ac:dyDescent="0.4">
      <c r="A62" s="7"/>
      <c r="B62" s="18" t="s">
        <v>119</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72"/>
      <c r="BX62" s="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48"/>
      <c r="DK62" s="248"/>
      <c r="DL62" s="248"/>
      <c r="DM62" s="248"/>
      <c r="DN62" s="248"/>
      <c r="DO62" s="248"/>
      <c r="DP62" s="248"/>
    </row>
    <row r="63" spans="1:120" ht="15" customHeight="1" x14ac:dyDescent="0.35">
      <c r="A63" s="7"/>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72"/>
      <c r="AC63" s="389" t="s">
        <v>423</v>
      </c>
      <c r="AD63" s="389"/>
      <c r="AE63" s="389"/>
      <c r="AF63" s="146"/>
      <c r="AG63" s="146"/>
      <c r="AH63" s="146"/>
      <c r="AI63" s="410" t="s">
        <v>362</v>
      </c>
      <c r="AJ63" s="410"/>
      <c r="AK63" s="172"/>
      <c r="BX63" s="7"/>
      <c r="BY63" s="18" t="s">
        <v>553</v>
      </c>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248"/>
      <c r="DD63" s="248"/>
      <c r="DE63" s="248"/>
      <c r="DF63" s="248"/>
      <c r="DG63" s="248"/>
      <c r="DH63" s="248"/>
      <c r="DI63" s="248"/>
      <c r="DJ63" s="248"/>
      <c r="DK63" s="248"/>
      <c r="DL63" s="248"/>
      <c r="DM63" s="248"/>
      <c r="DN63" s="248"/>
      <c r="DO63" s="248"/>
      <c r="DP63" s="248"/>
    </row>
    <row r="64" spans="1:120" ht="15" customHeight="1" x14ac:dyDescent="0.2">
      <c r="A64" s="7"/>
      <c r="B64" s="411" t="s">
        <v>120</v>
      </c>
      <c r="C64" s="411"/>
      <c r="D64" s="411"/>
      <c r="E64" s="411"/>
      <c r="F64" s="411"/>
      <c r="G64" s="411"/>
      <c r="H64" s="411"/>
      <c r="I64" s="411"/>
      <c r="J64" s="411"/>
      <c r="K64" s="411"/>
      <c r="L64" s="411"/>
      <c r="M64" s="411"/>
      <c r="N64" s="411"/>
      <c r="O64" s="411"/>
      <c r="P64" s="411"/>
      <c r="Q64" s="411"/>
      <c r="R64" s="411"/>
      <c r="S64" s="44"/>
      <c r="T64" s="44"/>
      <c r="U64" s="44"/>
      <c r="V64" s="44"/>
      <c r="W64" s="44"/>
      <c r="X64" s="27"/>
      <c r="Y64" s="27"/>
      <c r="Z64" s="27"/>
      <c r="AA64" s="27"/>
      <c r="AB64" s="27"/>
      <c r="AC64" s="389"/>
      <c r="AD64" s="389"/>
      <c r="AE64" s="389"/>
      <c r="AF64" s="146"/>
      <c r="AG64" s="146"/>
      <c r="AH64" s="146"/>
      <c r="AI64" s="410"/>
      <c r="AJ64" s="410"/>
      <c r="AK64" s="129"/>
      <c r="BX64" s="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48"/>
      <c r="CZ64" s="248"/>
      <c r="DA64" s="248"/>
      <c r="DB64" s="248"/>
      <c r="DC64" s="248"/>
      <c r="DD64" s="248"/>
      <c r="DE64" s="248"/>
      <c r="DF64" s="248"/>
      <c r="DG64" s="248"/>
      <c r="DH64" s="248"/>
      <c r="DI64" s="248"/>
      <c r="DJ64" s="248"/>
      <c r="DK64" s="248"/>
      <c r="DL64" s="248"/>
      <c r="DM64" s="248"/>
      <c r="DN64" s="248"/>
      <c r="DO64" s="248"/>
      <c r="DP64" s="248"/>
    </row>
    <row r="65" spans="1:120" ht="52.5" customHeight="1" x14ac:dyDescent="0.25">
      <c r="A65" s="7"/>
      <c r="B65" s="411"/>
      <c r="C65" s="411"/>
      <c r="D65" s="411"/>
      <c r="E65" s="411"/>
      <c r="F65" s="411"/>
      <c r="G65" s="411"/>
      <c r="H65" s="411"/>
      <c r="I65" s="411"/>
      <c r="J65" s="411"/>
      <c r="K65" s="411"/>
      <c r="L65" s="411"/>
      <c r="M65" s="411"/>
      <c r="N65" s="411"/>
      <c r="O65" s="411"/>
      <c r="P65" s="411"/>
      <c r="Q65" s="411"/>
      <c r="R65" s="411"/>
      <c r="S65" s="44"/>
      <c r="T65" s="453" t="s">
        <v>121</v>
      </c>
      <c r="U65" s="453"/>
      <c r="V65" s="453"/>
      <c r="W65" s="453"/>
      <c r="X65" s="453"/>
      <c r="Y65" s="453"/>
      <c r="Z65" s="453"/>
      <c r="AA65" s="453"/>
      <c r="AB65" s="187"/>
      <c r="AC65" s="389"/>
      <c r="AD65" s="389"/>
      <c r="AE65" s="389"/>
      <c r="AF65" s="159"/>
      <c r="AG65" s="159"/>
      <c r="AH65" s="32"/>
      <c r="AI65" s="410"/>
      <c r="AJ65" s="410"/>
      <c r="AK65" s="129"/>
      <c r="BX65" s="7"/>
      <c r="BY65" s="82"/>
      <c r="BZ65" s="81"/>
      <c r="CA65" s="81"/>
      <c r="CB65" s="81"/>
      <c r="CC65" s="81"/>
      <c r="CD65" s="81"/>
      <c r="CE65" s="81"/>
      <c r="CF65" s="81"/>
      <c r="CG65" s="81"/>
      <c r="CH65" s="81"/>
      <c r="CI65" s="81"/>
      <c r="CJ65" s="81"/>
      <c r="CK65" s="81"/>
      <c r="CL65" s="81"/>
      <c r="CM65" s="81"/>
      <c r="CN65" s="81"/>
      <c r="CO65" s="81"/>
      <c r="CP65" s="81"/>
      <c r="CQ65" s="81"/>
      <c r="CR65" s="81"/>
      <c r="CS65" s="81"/>
      <c r="CT65" s="81"/>
      <c r="CU65" s="248"/>
      <c r="CV65" s="248"/>
      <c r="CW65" s="248"/>
      <c r="CX65" s="248"/>
      <c r="CY65" s="143"/>
      <c r="CZ65" s="143"/>
      <c r="DA65" s="143"/>
      <c r="DB65" s="143"/>
      <c r="DC65" s="248"/>
      <c r="DD65" s="248"/>
      <c r="DE65" s="248"/>
      <c r="DF65" s="248"/>
      <c r="DG65" s="248"/>
      <c r="DH65" s="248"/>
      <c r="DI65" s="248"/>
      <c r="DJ65" s="248"/>
      <c r="DK65" s="248"/>
      <c r="DL65" s="248"/>
      <c r="DM65" s="248"/>
      <c r="DN65" s="248"/>
      <c r="DO65" s="248"/>
      <c r="DP65" s="248"/>
    </row>
    <row r="66" spans="1:120" ht="67.5" customHeight="1" x14ac:dyDescent="0.25">
      <c r="A66" s="7"/>
      <c r="B66" s="33" t="s">
        <v>122</v>
      </c>
      <c r="C66" s="27"/>
      <c r="D66" s="27"/>
      <c r="E66" s="27"/>
      <c r="F66" s="27"/>
      <c r="G66" s="27"/>
      <c r="H66" s="27"/>
      <c r="I66" s="27"/>
      <c r="J66" s="27"/>
      <c r="K66" s="27"/>
      <c r="L66" s="27"/>
      <c r="M66" s="27"/>
      <c r="N66" s="27"/>
      <c r="O66" s="27"/>
      <c r="P66" s="27"/>
      <c r="Q66" s="27"/>
      <c r="R66" s="27"/>
      <c r="S66" s="27"/>
      <c r="T66" s="389" t="s">
        <v>226</v>
      </c>
      <c r="U66" s="389"/>
      <c r="V66" s="389"/>
      <c r="W66" s="389"/>
      <c r="X66" s="389" t="s">
        <v>942</v>
      </c>
      <c r="Y66" s="390"/>
      <c r="Z66" s="390"/>
      <c r="AA66" s="390"/>
      <c r="AB66" s="159"/>
      <c r="AC66" s="34" t="s">
        <v>63</v>
      </c>
      <c r="AD66" s="34"/>
      <c r="AE66" s="34"/>
      <c r="AF66" s="34" t="s">
        <v>64</v>
      </c>
      <c r="AG66" s="34"/>
      <c r="AH66" s="34"/>
      <c r="AI66" s="441"/>
      <c r="AJ66" s="441"/>
      <c r="AK66" s="129"/>
      <c r="BX66" s="7" t="s">
        <v>62</v>
      </c>
      <c r="BY66" s="33" t="s">
        <v>61</v>
      </c>
      <c r="BZ66" s="27"/>
      <c r="CA66" s="27"/>
      <c r="CB66" s="27"/>
      <c r="CC66" s="27"/>
      <c r="CD66" s="27"/>
      <c r="CE66" s="27"/>
      <c r="CF66" s="27"/>
      <c r="CG66" s="27"/>
      <c r="CH66" s="27"/>
      <c r="CI66" s="27"/>
      <c r="CJ66" s="27"/>
      <c r="CK66" s="27"/>
      <c r="CL66" s="27"/>
      <c r="CM66" s="27"/>
      <c r="CN66" s="27"/>
      <c r="CO66" s="27"/>
      <c r="CP66" s="27"/>
      <c r="CQ66" s="389" t="s">
        <v>113</v>
      </c>
      <c r="CR66" s="389"/>
      <c r="CS66" s="389"/>
      <c r="CT66" s="389"/>
      <c r="CU66" s="389" t="s">
        <v>552</v>
      </c>
      <c r="CV66" s="390"/>
      <c r="CW66" s="390"/>
      <c r="CX66" s="390"/>
      <c r="CY66" s="148"/>
      <c r="CZ66" s="148"/>
      <c r="DA66" s="148"/>
      <c r="DB66" s="148"/>
      <c r="DC66" s="389" t="s">
        <v>523</v>
      </c>
      <c r="DD66" s="390"/>
      <c r="DE66" s="390"/>
      <c r="DF66" s="390"/>
      <c r="DG66" s="248"/>
      <c r="DH66" s="248"/>
      <c r="DI66" s="248"/>
      <c r="DJ66" s="248"/>
      <c r="DK66" s="248"/>
      <c r="DL66" s="248"/>
      <c r="DM66" s="248"/>
      <c r="DN66" s="248"/>
      <c r="DO66" s="248"/>
      <c r="DP66" s="248"/>
    </row>
    <row r="67" spans="1:120" ht="24.75" customHeight="1" x14ac:dyDescent="0.25">
      <c r="A67" s="45">
        <v>1</v>
      </c>
      <c r="B67" s="359" t="str">
        <f>IF(B10&lt;&gt;0,B10,"")</f>
        <v/>
      </c>
      <c r="C67" s="359"/>
      <c r="D67" s="359"/>
      <c r="E67" s="359"/>
      <c r="F67" s="359"/>
      <c r="G67" s="359"/>
      <c r="H67" s="359"/>
      <c r="I67" s="359"/>
      <c r="J67" s="359"/>
      <c r="K67" s="359"/>
      <c r="L67" s="359"/>
      <c r="M67" s="359"/>
      <c r="N67" s="359"/>
      <c r="O67" s="359"/>
      <c r="P67" s="359"/>
      <c r="Q67" s="359"/>
      <c r="R67" s="359"/>
      <c r="S67" s="359"/>
      <c r="T67" s="445" t="str">
        <f>IF(B67="","",'1) Company information'!$E$16)</f>
        <v/>
      </c>
      <c r="U67" s="446"/>
      <c r="V67" s="446"/>
      <c r="W67" s="447"/>
      <c r="X67" s="413"/>
      <c r="Y67" s="413"/>
      <c r="Z67" s="413"/>
      <c r="AA67" s="413"/>
      <c r="AB67" s="27"/>
      <c r="AC67" s="386"/>
      <c r="AD67" s="386"/>
      <c r="AE67" s="27"/>
      <c r="AF67" s="386"/>
      <c r="AG67" s="386"/>
      <c r="AH67" s="27"/>
      <c r="AI67" s="442" t="str">
        <f t="shared" ref="AI67:AI98" si="14">IF(SUM(AC67:AG67)=0,"",SUM(AC67:AG67))</f>
        <v/>
      </c>
      <c r="AJ67" s="442"/>
      <c r="AK67" s="129"/>
      <c r="BX67" s="45">
        <v>1</v>
      </c>
      <c r="BY67" s="359" t="str">
        <f t="shared" ref="BY67:BY116" si="15">IF(BY10&lt;&gt;0,BY10,"")</f>
        <v/>
      </c>
      <c r="BZ67" s="359"/>
      <c r="CA67" s="359"/>
      <c r="CB67" s="359"/>
      <c r="CC67" s="359"/>
      <c r="CD67" s="359"/>
      <c r="CE67" s="359"/>
      <c r="CF67" s="359"/>
      <c r="CG67" s="359"/>
      <c r="CH67" s="359"/>
      <c r="CI67" s="359"/>
      <c r="CJ67" s="359"/>
      <c r="CK67" s="359"/>
      <c r="CL67" s="359"/>
      <c r="CM67" s="359"/>
      <c r="CN67" s="359"/>
      <c r="CO67" s="359"/>
      <c r="CP67" s="359"/>
      <c r="CQ67" s="388" t="str">
        <f>IF(BY67="","",'1) Company information'!$E$16)</f>
        <v/>
      </c>
      <c r="CR67" s="388"/>
      <c r="CS67" s="388"/>
      <c r="CT67" s="399"/>
      <c r="CU67" s="413">
        <f t="shared" ref="CU67:CU116" si="16">X67*DC10</f>
        <v>0</v>
      </c>
      <c r="CV67" s="413"/>
      <c r="CW67" s="413"/>
      <c r="CX67" s="413"/>
      <c r="CY67" s="27"/>
      <c r="CZ67" s="27"/>
      <c r="DA67" s="27"/>
      <c r="DB67" s="27"/>
      <c r="DC67" s="198" t="str">
        <f>DO10</f>
        <v/>
      </c>
      <c r="DD67" s="198"/>
      <c r="DE67" s="198"/>
      <c r="DF67" s="198"/>
      <c r="DG67" s="198"/>
      <c r="DH67" s="198"/>
      <c r="DI67" s="198"/>
      <c r="DJ67" s="248"/>
      <c r="DK67" s="248"/>
      <c r="DL67" s="248"/>
      <c r="DM67" s="248"/>
      <c r="DN67" s="248"/>
      <c r="DO67" s="248"/>
      <c r="DP67" s="248"/>
    </row>
    <row r="68" spans="1:120" ht="24.75" customHeight="1" x14ac:dyDescent="0.25">
      <c r="A68" s="45">
        <v>2</v>
      </c>
      <c r="B68" s="359" t="str">
        <f t="shared" ref="B68:B116" si="17">IF(B11&lt;&gt;0,B11,"")</f>
        <v/>
      </c>
      <c r="C68" s="359"/>
      <c r="D68" s="359"/>
      <c r="E68" s="359"/>
      <c r="F68" s="359"/>
      <c r="G68" s="359"/>
      <c r="H68" s="359"/>
      <c r="I68" s="359"/>
      <c r="J68" s="359"/>
      <c r="K68" s="359"/>
      <c r="L68" s="359"/>
      <c r="M68" s="359"/>
      <c r="N68" s="359"/>
      <c r="O68" s="359"/>
      <c r="P68" s="359"/>
      <c r="Q68" s="359"/>
      <c r="R68" s="359"/>
      <c r="S68" s="359"/>
      <c r="T68" s="445" t="str">
        <f>IF(B68="","",'1) Company information'!$E$16)</f>
        <v/>
      </c>
      <c r="U68" s="446"/>
      <c r="V68" s="446"/>
      <c r="W68" s="447"/>
      <c r="X68" s="413"/>
      <c r="Y68" s="413"/>
      <c r="Z68" s="413"/>
      <c r="AA68" s="413"/>
      <c r="AB68" s="27"/>
      <c r="AC68" s="444"/>
      <c r="AD68" s="444"/>
      <c r="AE68" s="27"/>
      <c r="AF68" s="444"/>
      <c r="AG68" s="444"/>
      <c r="AH68" s="27"/>
      <c r="AI68" s="442" t="str">
        <f t="shared" si="14"/>
        <v/>
      </c>
      <c r="AJ68" s="442"/>
      <c r="AK68" s="129"/>
      <c r="BX68" s="45">
        <v>2</v>
      </c>
      <c r="BY68" s="359" t="str">
        <f t="shared" si="15"/>
        <v/>
      </c>
      <c r="BZ68" s="359"/>
      <c r="CA68" s="359"/>
      <c r="CB68" s="359"/>
      <c r="CC68" s="359"/>
      <c r="CD68" s="359"/>
      <c r="CE68" s="359"/>
      <c r="CF68" s="359"/>
      <c r="CG68" s="359"/>
      <c r="CH68" s="359"/>
      <c r="CI68" s="359"/>
      <c r="CJ68" s="359"/>
      <c r="CK68" s="359"/>
      <c r="CL68" s="359"/>
      <c r="CM68" s="359"/>
      <c r="CN68" s="359"/>
      <c r="CO68" s="359"/>
      <c r="CP68" s="359"/>
      <c r="CQ68" s="388" t="str">
        <f>IF(BY68="","",'1) Company information'!$E$16)</f>
        <v/>
      </c>
      <c r="CR68" s="388"/>
      <c r="CS68" s="388"/>
      <c r="CT68" s="399"/>
      <c r="CU68" s="413">
        <f t="shared" si="16"/>
        <v>0</v>
      </c>
      <c r="CV68" s="413"/>
      <c r="CW68" s="413"/>
      <c r="CX68" s="413"/>
      <c r="CY68" s="27"/>
      <c r="CZ68" s="27"/>
      <c r="DA68" s="27"/>
      <c r="DB68" s="27"/>
      <c r="DC68" s="198" t="str">
        <f t="shared" ref="DC68:DC116" si="18">DO11</f>
        <v/>
      </c>
      <c r="DD68" s="198"/>
      <c r="DE68" s="198"/>
      <c r="DF68" s="198"/>
      <c r="DG68" s="198"/>
      <c r="DH68" s="198"/>
      <c r="DI68" s="198"/>
      <c r="DJ68" s="248"/>
      <c r="DK68" s="248"/>
      <c r="DL68" s="248"/>
      <c r="DM68" s="248"/>
      <c r="DN68" s="248"/>
      <c r="DO68" s="248"/>
      <c r="DP68" s="248"/>
    </row>
    <row r="69" spans="1:120" ht="24.75" customHeight="1" x14ac:dyDescent="0.25">
      <c r="A69" s="45">
        <v>3</v>
      </c>
      <c r="B69" s="359" t="str">
        <f t="shared" si="17"/>
        <v/>
      </c>
      <c r="C69" s="359"/>
      <c r="D69" s="359"/>
      <c r="E69" s="359"/>
      <c r="F69" s="359"/>
      <c r="G69" s="359"/>
      <c r="H69" s="359"/>
      <c r="I69" s="359"/>
      <c r="J69" s="359"/>
      <c r="K69" s="359"/>
      <c r="L69" s="359"/>
      <c r="M69" s="359"/>
      <c r="N69" s="359"/>
      <c r="O69" s="359"/>
      <c r="P69" s="359"/>
      <c r="Q69" s="359"/>
      <c r="R69" s="359"/>
      <c r="S69" s="359"/>
      <c r="T69" s="445" t="str">
        <f>IF(B69="","",'1) Company information'!$E$16)</f>
        <v/>
      </c>
      <c r="U69" s="446"/>
      <c r="V69" s="446"/>
      <c r="W69" s="447"/>
      <c r="X69" s="413"/>
      <c r="Y69" s="413"/>
      <c r="Z69" s="413"/>
      <c r="AA69" s="413"/>
      <c r="AB69" s="27"/>
      <c r="AC69" s="444"/>
      <c r="AD69" s="444"/>
      <c r="AE69" s="27"/>
      <c r="AF69" s="444"/>
      <c r="AG69" s="444"/>
      <c r="AH69" s="27"/>
      <c r="AI69" s="442" t="str">
        <f t="shared" si="14"/>
        <v/>
      </c>
      <c r="AJ69" s="442"/>
      <c r="AK69" s="129"/>
      <c r="BX69" s="45">
        <v>3</v>
      </c>
      <c r="BY69" s="359" t="str">
        <f t="shared" si="15"/>
        <v/>
      </c>
      <c r="BZ69" s="359"/>
      <c r="CA69" s="359"/>
      <c r="CB69" s="359"/>
      <c r="CC69" s="359"/>
      <c r="CD69" s="359"/>
      <c r="CE69" s="359"/>
      <c r="CF69" s="359"/>
      <c r="CG69" s="359"/>
      <c r="CH69" s="359"/>
      <c r="CI69" s="359"/>
      <c r="CJ69" s="359"/>
      <c r="CK69" s="359"/>
      <c r="CL69" s="359"/>
      <c r="CM69" s="359"/>
      <c r="CN69" s="359"/>
      <c r="CO69" s="359"/>
      <c r="CP69" s="359"/>
      <c r="CQ69" s="388" t="str">
        <f>IF(BY69="","",'1) Company information'!$E$16)</f>
        <v/>
      </c>
      <c r="CR69" s="388"/>
      <c r="CS69" s="388"/>
      <c r="CT69" s="399"/>
      <c r="CU69" s="413">
        <f t="shared" si="16"/>
        <v>0</v>
      </c>
      <c r="CV69" s="413"/>
      <c r="CW69" s="413"/>
      <c r="CX69" s="413"/>
      <c r="CY69" s="27"/>
      <c r="CZ69" s="27"/>
      <c r="DA69" s="27"/>
      <c r="DB69" s="27"/>
      <c r="DC69" s="198" t="str">
        <f t="shared" si="18"/>
        <v/>
      </c>
      <c r="DD69" s="198"/>
      <c r="DE69" s="198"/>
      <c r="DF69" s="198"/>
      <c r="DG69" s="198"/>
      <c r="DH69" s="198"/>
      <c r="DI69" s="198"/>
      <c r="DJ69" s="248"/>
      <c r="DK69" s="248"/>
      <c r="DL69" s="248"/>
      <c r="DM69" s="248"/>
      <c r="DN69" s="248"/>
      <c r="DO69" s="248"/>
      <c r="DP69" s="248"/>
    </row>
    <row r="70" spans="1:120" ht="24.75" customHeight="1" x14ac:dyDescent="0.25">
      <c r="A70" s="45">
        <v>4</v>
      </c>
      <c r="B70" s="359" t="str">
        <f t="shared" si="17"/>
        <v/>
      </c>
      <c r="C70" s="359"/>
      <c r="D70" s="359"/>
      <c r="E70" s="359"/>
      <c r="F70" s="359"/>
      <c r="G70" s="359"/>
      <c r="H70" s="359"/>
      <c r="I70" s="359"/>
      <c r="J70" s="359"/>
      <c r="K70" s="359"/>
      <c r="L70" s="359"/>
      <c r="M70" s="359"/>
      <c r="N70" s="359"/>
      <c r="O70" s="359"/>
      <c r="P70" s="359"/>
      <c r="Q70" s="359"/>
      <c r="R70" s="359"/>
      <c r="S70" s="359"/>
      <c r="T70" s="445" t="str">
        <f>IF(B70="","",'1) Company information'!$E$16)</f>
        <v/>
      </c>
      <c r="U70" s="446"/>
      <c r="V70" s="446"/>
      <c r="W70" s="447"/>
      <c r="X70" s="413"/>
      <c r="Y70" s="413"/>
      <c r="Z70" s="413"/>
      <c r="AA70" s="413"/>
      <c r="AB70" s="27"/>
      <c r="AC70" s="444"/>
      <c r="AD70" s="444"/>
      <c r="AE70" s="27"/>
      <c r="AF70" s="444"/>
      <c r="AG70" s="444"/>
      <c r="AH70" s="27"/>
      <c r="AI70" s="442" t="str">
        <f t="shared" si="14"/>
        <v/>
      </c>
      <c r="AJ70" s="442"/>
      <c r="AK70" s="129"/>
      <c r="BX70" s="45">
        <v>4</v>
      </c>
      <c r="BY70" s="359" t="str">
        <f t="shared" si="15"/>
        <v/>
      </c>
      <c r="BZ70" s="359"/>
      <c r="CA70" s="359"/>
      <c r="CB70" s="359"/>
      <c r="CC70" s="359"/>
      <c r="CD70" s="359"/>
      <c r="CE70" s="359"/>
      <c r="CF70" s="359"/>
      <c r="CG70" s="359"/>
      <c r="CH70" s="359"/>
      <c r="CI70" s="359"/>
      <c r="CJ70" s="359"/>
      <c r="CK70" s="359"/>
      <c r="CL70" s="359"/>
      <c r="CM70" s="359"/>
      <c r="CN70" s="359"/>
      <c r="CO70" s="359"/>
      <c r="CP70" s="359"/>
      <c r="CQ70" s="388" t="str">
        <f>IF(BY70="","",'1) Company information'!$E$16)</f>
        <v/>
      </c>
      <c r="CR70" s="388"/>
      <c r="CS70" s="388"/>
      <c r="CT70" s="399"/>
      <c r="CU70" s="413">
        <f t="shared" si="16"/>
        <v>0</v>
      </c>
      <c r="CV70" s="413"/>
      <c r="CW70" s="413"/>
      <c r="CX70" s="413"/>
      <c r="CY70" s="27"/>
      <c r="CZ70" s="27"/>
      <c r="DA70" s="27"/>
      <c r="DB70" s="27"/>
      <c r="DC70" s="198" t="str">
        <f t="shared" si="18"/>
        <v/>
      </c>
      <c r="DD70" s="198"/>
      <c r="DE70" s="198"/>
      <c r="DF70" s="198"/>
      <c r="DG70" s="198"/>
      <c r="DH70" s="198"/>
      <c r="DI70" s="198"/>
      <c r="DJ70" s="248"/>
      <c r="DK70" s="248"/>
      <c r="DL70" s="248"/>
      <c r="DM70" s="248"/>
      <c r="DN70" s="248"/>
      <c r="DO70" s="248"/>
      <c r="DP70" s="248"/>
    </row>
    <row r="71" spans="1:120" ht="24.75" customHeight="1" x14ac:dyDescent="0.25">
      <c r="A71" s="45">
        <v>5</v>
      </c>
      <c r="B71" s="359" t="str">
        <f t="shared" si="17"/>
        <v/>
      </c>
      <c r="C71" s="359"/>
      <c r="D71" s="359"/>
      <c r="E71" s="359"/>
      <c r="F71" s="359"/>
      <c r="G71" s="359"/>
      <c r="H71" s="359"/>
      <c r="I71" s="359"/>
      <c r="J71" s="359"/>
      <c r="K71" s="359"/>
      <c r="L71" s="359"/>
      <c r="M71" s="359"/>
      <c r="N71" s="359"/>
      <c r="O71" s="359"/>
      <c r="P71" s="359"/>
      <c r="Q71" s="359"/>
      <c r="R71" s="359"/>
      <c r="S71" s="359"/>
      <c r="T71" s="445" t="str">
        <f>IF(B71="","",'1) Company information'!$E$16)</f>
        <v/>
      </c>
      <c r="U71" s="446"/>
      <c r="V71" s="446"/>
      <c r="W71" s="447"/>
      <c r="X71" s="413"/>
      <c r="Y71" s="413"/>
      <c r="Z71" s="413"/>
      <c r="AA71" s="413"/>
      <c r="AB71" s="27"/>
      <c r="AC71" s="444"/>
      <c r="AD71" s="444"/>
      <c r="AE71" s="27"/>
      <c r="AF71" s="444"/>
      <c r="AG71" s="444"/>
      <c r="AH71" s="27"/>
      <c r="AI71" s="442" t="str">
        <f t="shared" si="14"/>
        <v/>
      </c>
      <c r="AJ71" s="442"/>
      <c r="AK71" s="129"/>
      <c r="BX71" s="45">
        <v>5</v>
      </c>
      <c r="BY71" s="359" t="str">
        <f t="shared" si="15"/>
        <v/>
      </c>
      <c r="BZ71" s="359"/>
      <c r="CA71" s="359"/>
      <c r="CB71" s="359"/>
      <c r="CC71" s="359"/>
      <c r="CD71" s="359"/>
      <c r="CE71" s="359"/>
      <c r="CF71" s="359"/>
      <c r="CG71" s="359"/>
      <c r="CH71" s="359"/>
      <c r="CI71" s="359"/>
      <c r="CJ71" s="359"/>
      <c r="CK71" s="359"/>
      <c r="CL71" s="359"/>
      <c r="CM71" s="359"/>
      <c r="CN71" s="359"/>
      <c r="CO71" s="359"/>
      <c r="CP71" s="359"/>
      <c r="CQ71" s="388" t="str">
        <f>IF(BY71="","",'1) Company information'!$E$16)</f>
        <v/>
      </c>
      <c r="CR71" s="388"/>
      <c r="CS71" s="388"/>
      <c r="CT71" s="399"/>
      <c r="CU71" s="413">
        <f t="shared" si="16"/>
        <v>0</v>
      </c>
      <c r="CV71" s="413"/>
      <c r="CW71" s="413"/>
      <c r="CX71" s="413"/>
      <c r="CY71" s="27"/>
      <c r="CZ71" s="27"/>
      <c r="DA71" s="27"/>
      <c r="DB71" s="27"/>
      <c r="DC71" s="198" t="str">
        <f t="shared" si="18"/>
        <v/>
      </c>
      <c r="DD71" s="198"/>
      <c r="DE71" s="198"/>
      <c r="DF71" s="198"/>
      <c r="DG71" s="198"/>
      <c r="DH71" s="198"/>
      <c r="DI71" s="198"/>
      <c r="DJ71" s="248"/>
      <c r="DK71" s="248"/>
      <c r="DL71" s="248"/>
      <c r="DM71" s="248"/>
      <c r="DN71" s="248"/>
      <c r="DO71" s="248"/>
      <c r="DP71" s="248"/>
    </row>
    <row r="72" spans="1:120" ht="24.75" customHeight="1" x14ac:dyDescent="0.25">
      <c r="A72" s="45">
        <v>6</v>
      </c>
      <c r="B72" s="359" t="str">
        <f t="shared" si="17"/>
        <v/>
      </c>
      <c r="C72" s="359"/>
      <c r="D72" s="359"/>
      <c r="E72" s="359"/>
      <c r="F72" s="359"/>
      <c r="G72" s="359"/>
      <c r="H72" s="359"/>
      <c r="I72" s="359"/>
      <c r="J72" s="359"/>
      <c r="K72" s="359"/>
      <c r="L72" s="359"/>
      <c r="M72" s="359"/>
      <c r="N72" s="359"/>
      <c r="O72" s="359"/>
      <c r="P72" s="359"/>
      <c r="Q72" s="359"/>
      <c r="R72" s="359"/>
      <c r="S72" s="359"/>
      <c r="T72" s="445" t="str">
        <f>IF(B72="","",'1) Company information'!$E$16)</f>
        <v/>
      </c>
      <c r="U72" s="446"/>
      <c r="V72" s="446"/>
      <c r="W72" s="447"/>
      <c r="X72" s="413"/>
      <c r="Y72" s="413"/>
      <c r="Z72" s="413"/>
      <c r="AA72" s="413"/>
      <c r="AB72" s="27"/>
      <c r="AC72" s="444"/>
      <c r="AD72" s="444"/>
      <c r="AE72" s="27"/>
      <c r="AF72" s="444"/>
      <c r="AG72" s="444"/>
      <c r="AH72" s="27"/>
      <c r="AI72" s="442" t="str">
        <f t="shared" si="14"/>
        <v/>
      </c>
      <c r="AJ72" s="442"/>
      <c r="AK72" s="129"/>
      <c r="BX72" s="45">
        <v>6</v>
      </c>
      <c r="BY72" s="359" t="str">
        <f t="shared" si="15"/>
        <v/>
      </c>
      <c r="BZ72" s="359"/>
      <c r="CA72" s="359"/>
      <c r="CB72" s="359"/>
      <c r="CC72" s="359"/>
      <c r="CD72" s="359"/>
      <c r="CE72" s="359"/>
      <c r="CF72" s="359"/>
      <c r="CG72" s="359"/>
      <c r="CH72" s="359"/>
      <c r="CI72" s="359"/>
      <c r="CJ72" s="359"/>
      <c r="CK72" s="359"/>
      <c r="CL72" s="359"/>
      <c r="CM72" s="359"/>
      <c r="CN72" s="359"/>
      <c r="CO72" s="359"/>
      <c r="CP72" s="359"/>
      <c r="CQ72" s="388" t="str">
        <f>IF(BY72="","",'1) Company information'!$E$16)</f>
        <v/>
      </c>
      <c r="CR72" s="388"/>
      <c r="CS72" s="388"/>
      <c r="CT72" s="399"/>
      <c r="CU72" s="413">
        <f t="shared" si="16"/>
        <v>0</v>
      </c>
      <c r="CV72" s="413"/>
      <c r="CW72" s="413"/>
      <c r="CX72" s="413"/>
      <c r="CY72" s="27"/>
      <c r="CZ72" s="27"/>
      <c r="DA72" s="27"/>
      <c r="DB72" s="27"/>
      <c r="DC72" s="198" t="str">
        <f t="shared" si="18"/>
        <v/>
      </c>
      <c r="DD72" s="198"/>
      <c r="DE72" s="198"/>
      <c r="DF72" s="198"/>
      <c r="DG72" s="198"/>
      <c r="DH72" s="198"/>
      <c r="DI72" s="198"/>
      <c r="DJ72" s="248"/>
      <c r="DK72" s="248"/>
      <c r="DL72" s="248"/>
      <c r="DM72" s="248"/>
      <c r="DN72" s="248"/>
      <c r="DO72" s="248"/>
      <c r="DP72" s="248"/>
    </row>
    <row r="73" spans="1:120" ht="24.75" customHeight="1" x14ac:dyDescent="0.25">
      <c r="A73" s="45">
        <v>7</v>
      </c>
      <c r="B73" s="359" t="str">
        <f t="shared" si="17"/>
        <v/>
      </c>
      <c r="C73" s="359"/>
      <c r="D73" s="359"/>
      <c r="E73" s="359"/>
      <c r="F73" s="359"/>
      <c r="G73" s="359"/>
      <c r="H73" s="359"/>
      <c r="I73" s="359"/>
      <c r="J73" s="359"/>
      <c r="K73" s="359"/>
      <c r="L73" s="359"/>
      <c r="M73" s="359"/>
      <c r="N73" s="359"/>
      <c r="O73" s="359"/>
      <c r="P73" s="359"/>
      <c r="Q73" s="359"/>
      <c r="R73" s="359"/>
      <c r="S73" s="359"/>
      <c r="T73" s="445" t="str">
        <f>IF(B73="","",'1) Company information'!$E$16)</f>
        <v/>
      </c>
      <c r="U73" s="446"/>
      <c r="V73" s="446"/>
      <c r="W73" s="447"/>
      <c r="X73" s="413"/>
      <c r="Y73" s="413"/>
      <c r="Z73" s="413"/>
      <c r="AA73" s="413"/>
      <c r="AB73" s="27"/>
      <c r="AC73" s="444"/>
      <c r="AD73" s="444"/>
      <c r="AE73" s="27"/>
      <c r="AF73" s="444"/>
      <c r="AG73" s="444"/>
      <c r="AH73" s="27"/>
      <c r="AI73" s="442" t="str">
        <f t="shared" si="14"/>
        <v/>
      </c>
      <c r="AJ73" s="442"/>
      <c r="AK73" s="129"/>
      <c r="BX73" s="45">
        <v>7</v>
      </c>
      <c r="BY73" s="359" t="str">
        <f t="shared" si="15"/>
        <v/>
      </c>
      <c r="BZ73" s="359"/>
      <c r="CA73" s="359"/>
      <c r="CB73" s="359"/>
      <c r="CC73" s="359"/>
      <c r="CD73" s="359"/>
      <c r="CE73" s="359"/>
      <c r="CF73" s="359"/>
      <c r="CG73" s="359"/>
      <c r="CH73" s="359"/>
      <c r="CI73" s="359"/>
      <c r="CJ73" s="359"/>
      <c r="CK73" s="359"/>
      <c r="CL73" s="359"/>
      <c r="CM73" s="359"/>
      <c r="CN73" s="359"/>
      <c r="CO73" s="359"/>
      <c r="CP73" s="359"/>
      <c r="CQ73" s="388" t="str">
        <f>IF(BY73="","",'1) Company information'!$E$16)</f>
        <v/>
      </c>
      <c r="CR73" s="388"/>
      <c r="CS73" s="388"/>
      <c r="CT73" s="399"/>
      <c r="CU73" s="413">
        <f t="shared" si="16"/>
        <v>0</v>
      </c>
      <c r="CV73" s="413"/>
      <c r="CW73" s="413"/>
      <c r="CX73" s="413"/>
      <c r="CY73" s="27"/>
      <c r="CZ73" s="27"/>
      <c r="DA73" s="27"/>
      <c r="DB73" s="27"/>
      <c r="DC73" s="198" t="str">
        <f t="shared" si="18"/>
        <v/>
      </c>
      <c r="DD73" s="198"/>
      <c r="DE73" s="198"/>
      <c r="DF73" s="198"/>
      <c r="DG73" s="198"/>
      <c r="DH73" s="198"/>
      <c r="DI73" s="198"/>
      <c r="DJ73" s="248"/>
      <c r="DK73" s="248"/>
      <c r="DL73" s="248"/>
      <c r="DM73" s="248"/>
      <c r="DN73" s="248"/>
      <c r="DO73" s="248"/>
      <c r="DP73" s="248"/>
    </row>
    <row r="74" spans="1:120" ht="24.75" customHeight="1" x14ac:dyDescent="0.25">
      <c r="A74" s="45">
        <v>8</v>
      </c>
      <c r="B74" s="359" t="str">
        <f t="shared" si="17"/>
        <v/>
      </c>
      <c r="C74" s="359"/>
      <c r="D74" s="359"/>
      <c r="E74" s="359"/>
      <c r="F74" s="359"/>
      <c r="G74" s="359"/>
      <c r="H74" s="359"/>
      <c r="I74" s="359"/>
      <c r="J74" s="359"/>
      <c r="K74" s="359"/>
      <c r="L74" s="359"/>
      <c r="M74" s="359"/>
      <c r="N74" s="359"/>
      <c r="O74" s="359"/>
      <c r="P74" s="359"/>
      <c r="Q74" s="359"/>
      <c r="R74" s="359"/>
      <c r="S74" s="359"/>
      <c r="T74" s="445" t="str">
        <f>IF(B74="","",'1) Company information'!$E$16)</f>
        <v/>
      </c>
      <c r="U74" s="446"/>
      <c r="V74" s="446"/>
      <c r="W74" s="447"/>
      <c r="X74" s="413"/>
      <c r="Y74" s="413"/>
      <c r="Z74" s="413"/>
      <c r="AA74" s="413"/>
      <c r="AB74" s="27"/>
      <c r="AC74" s="444"/>
      <c r="AD74" s="444"/>
      <c r="AE74" s="27"/>
      <c r="AF74" s="444"/>
      <c r="AG74" s="444"/>
      <c r="AH74" s="27"/>
      <c r="AI74" s="442" t="str">
        <f t="shared" si="14"/>
        <v/>
      </c>
      <c r="AJ74" s="442"/>
      <c r="AK74" s="129"/>
      <c r="BX74" s="45">
        <v>8</v>
      </c>
      <c r="BY74" s="359" t="str">
        <f t="shared" si="15"/>
        <v/>
      </c>
      <c r="BZ74" s="359"/>
      <c r="CA74" s="359"/>
      <c r="CB74" s="359"/>
      <c r="CC74" s="359"/>
      <c r="CD74" s="359"/>
      <c r="CE74" s="359"/>
      <c r="CF74" s="359"/>
      <c r="CG74" s="359"/>
      <c r="CH74" s="359"/>
      <c r="CI74" s="359"/>
      <c r="CJ74" s="359"/>
      <c r="CK74" s="359"/>
      <c r="CL74" s="359"/>
      <c r="CM74" s="359"/>
      <c r="CN74" s="359"/>
      <c r="CO74" s="359"/>
      <c r="CP74" s="359"/>
      <c r="CQ74" s="388" t="str">
        <f>IF(BY74="","",'1) Company information'!$E$16)</f>
        <v/>
      </c>
      <c r="CR74" s="388"/>
      <c r="CS74" s="388"/>
      <c r="CT74" s="399"/>
      <c r="CU74" s="413">
        <f t="shared" si="16"/>
        <v>0</v>
      </c>
      <c r="CV74" s="413"/>
      <c r="CW74" s="413"/>
      <c r="CX74" s="413"/>
      <c r="CY74" s="27"/>
      <c r="CZ74" s="27"/>
      <c r="DA74" s="27"/>
      <c r="DB74" s="27"/>
      <c r="DC74" s="198" t="str">
        <f t="shared" si="18"/>
        <v/>
      </c>
      <c r="DD74" s="198"/>
      <c r="DE74" s="198"/>
      <c r="DF74" s="198"/>
      <c r="DG74" s="198"/>
      <c r="DH74" s="198"/>
      <c r="DI74" s="198"/>
      <c r="DJ74" s="248"/>
      <c r="DK74" s="248"/>
      <c r="DL74" s="248"/>
      <c r="DM74" s="248"/>
      <c r="DN74" s="248"/>
      <c r="DO74" s="248"/>
      <c r="DP74" s="248"/>
    </row>
    <row r="75" spans="1:120" ht="24.75" customHeight="1" x14ac:dyDescent="0.25">
      <c r="A75" s="45">
        <v>9</v>
      </c>
      <c r="B75" s="359" t="str">
        <f t="shared" si="17"/>
        <v/>
      </c>
      <c r="C75" s="359"/>
      <c r="D75" s="359"/>
      <c r="E75" s="359"/>
      <c r="F75" s="359"/>
      <c r="G75" s="359"/>
      <c r="H75" s="359"/>
      <c r="I75" s="359"/>
      <c r="J75" s="359"/>
      <c r="K75" s="359"/>
      <c r="L75" s="359"/>
      <c r="M75" s="359"/>
      <c r="N75" s="359"/>
      <c r="O75" s="359"/>
      <c r="P75" s="359"/>
      <c r="Q75" s="359"/>
      <c r="R75" s="359"/>
      <c r="S75" s="359"/>
      <c r="T75" s="445" t="str">
        <f>IF(B75="","",'1) Company information'!$E$16)</f>
        <v/>
      </c>
      <c r="U75" s="446"/>
      <c r="V75" s="446"/>
      <c r="W75" s="447"/>
      <c r="X75" s="413"/>
      <c r="Y75" s="413"/>
      <c r="Z75" s="413"/>
      <c r="AA75" s="413"/>
      <c r="AB75" s="27"/>
      <c r="AC75" s="444"/>
      <c r="AD75" s="444"/>
      <c r="AE75" s="27"/>
      <c r="AF75" s="444"/>
      <c r="AG75" s="444"/>
      <c r="AH75" s="27"/>
      <c r="AI75" s="442" t="str">
        <f t="shared" si="14"/>
        <v/>
      </c>
      <c r="AJ75" s="442"/>
      <c r="AK75" s="129"/>
      <c r="BX75" s="45">
        <v>9</v>
      </c>
      <c r="BY75" s="359" t="str">
        <f t="shared" si="15"/>
        <v/>
      </c>
      <c r="BZ75" s="359"/>
      <c r="CA75" s="359"/>
      <c r="CB75" s="359"/>
      <c r="CC75" s="359"/>
      <c r="CD75" s="359"/>
      <c r="CE75" s="359"/>
      <c r="CF75" s="359"/>
      <c r="CG75" s="359"/>
      <c r="CH75" s="359"/>
      <c r="CI75" s="359"/>
      <c r="CJ75" s="359"/>
      <c r="CK75" s="359"/>
      <c r="CL75" s="359"/>
      <c r="CM75" s="359"/>
      <c r="CN75" s="359"/>
      <c r="CO75" s="359"/>
      <c r="CP75" s="359"/>
      <c r="CQ75" s="388" t="str">
        <f>IF(BY75="","",'1) Company information'!$E$16)</f>
        <v/>
      </c>
      <c r="CR75" s="388"/>
      <c r="CS75" s="388"/>
      <c r="CT75" s="399"/>
      <c r="CU75" s="413">
        <f t="shared" si="16"/>
        <v>0</v>
      </c>
      <c r="CV75" s="413"/>
      <c r="CW75" s="413"/>
      <c r="CX75" s="413"/>
      <c r="CY75" s="27"/>
      <c r="CZ75" s="27"/>
      <c r="DA75" s="27"/>
      <c r="DB75" s="27"/>
      <c r="DC75" s="198" t="str">
        <f t="shared" si="18"/>
        <v/>
      </c>
      <c r="DD75" s="198"/>
      <c r="DE75" s="198"/>
      <c r="DF75" s="198"/>
      <c r="DG75" s="198"/>
      <c r="DH75" s="198"/>
      <c r="DI75" s="198"/>
      <c r="DJ75" s="248"/>
      <c r="DK75" s="248"/>
      <c r="DL75" s="248"/>
      <c r="DM75" s="248"/>
      <c r="DN75" s="248"/>
      <c r="DO75" s="248"/>
      <c r="DP75" s="248"/>
    </row>
    <row r="76" spans="1:120" ht="24.75" customHeight="1" x14ac:dyDescent="0.25">
      <c r="A76" s="45">
        <v>10</v>
      </c>
      <c r="B76" s="359" t="str">
        <f t="shared" si="17"/>
        <v/>
      </c>
      <c r="C76" s="359"/>
      <c r="D76" s="359"/>
      <c r="E76" s="359"/>
      <c r="F76" s="359"/>
      <c r="G76" s="359"/>
      <c r="H76" s="359"/>
      <c r="I76" s="359"/>
      <c r="J76" s="359"/>
      <c r="K76" s="359"/>
      <c r="L76" s="359"/>
      <c r="M76" s="359"/>
      <c r="N76" s="359"/>
      <c r="O76" s="359"/>
      <c r="P76" s="359"/>
      <c r="Q76" s="359"/>
      <c r="R76" s="359"/>
      <c r="S76" s="359"/>
      <c r="T76" s="445" t="str">
        <f>IF(B76="","",'1) Company information'!$E$16)</f>
        <v/>
      </c>
      <c r="U76" s="446"/>
      <c r="V76" s="446"/>
      <c r="W76" s="447"/>
      <c r="X76" s="413"/>
      <c r="Y76" s="413"/>
      <c r="Z76" s="413"/>
      <c r="AA76" s="413"/>
      <c r="AB76" s="27"/>
      <c r="AC76" s="444"/>
      <c r="AD76" s="444"/>
      <c r="AE76" s="27"/>
      <c r="AF76" s="444"/>
      <c r="AG76" s="444"/>
      <c r="AH76" s="27"/>
      <c r="AI76" s="442" t="str">
        <f t="shared" si="14"/>
        <v/>
      </c>
      <c r="AJ76" s="442"/>
      <c r="AK76" s="129"/>
      <c r="BX76" s="45">
        <v>10</v>
      </c>
      <c r="BY76" s="359" t="str">
        <f t="shared" si="15"/>
        <v/>
      </c>
      <c r="BZ76" s="359"/>
      <c r="CA76" s="359"/>
      <c r="CB76" s="359"/>
      <c r="CC76" s="359"/>
      <c r="CD76" s="359"/>
      <c r="CE76" s="359"/>
      <c r="CF76" s="359"/>
      <c r="CG76" s="359"/>
      <c r="CH76" s="359"/>
      <c r="CI76" s="359"/>
      <c r="CJ76" s="359"/>
      <c r="CK76" s="359"/>
      <c r="CL76" s="359"/>
      <c r="CM76" s="359"/>
      <c r="CN76" s="359"/>
      <c r="CO76" s="359"/>
      <c r="CP76" s="359"/>
      <c r="CQ76" s="388" t="str">
        <f>IF(BY76="","",'1) Company information'!$E$16)</f>
        <v/>
      </c>
      <c r="CR76" s="388"/>
      <c r="CS76" s="388"/>
      <c r="CT76" s="399"/>
      <c r="CU76" s="413">
        <f t="shared" si="16"/>
        <v>0</v>
      </c>
      <c r="CV76" s="413"/>
      <c r="CW76" s="413"/>
      <c r="CX76" s="413"/>
      <c r="CY76" s="27"/>
      <c r="CZ76" s="27"/>
      <c r="DA76" s="27"/>
      <c r="DB76" s="27"/>
      <c r="DC76" s="198" t="str">
        <f t="shared" si="18"/>
        <v/>
      </c>
      <c r="DD76" s="198"/>
      <c r="DE76" s="198"/>
      <c r="DF76" s="198"/>
      <c r="DG76" s="198"/>
      <c r="DH76" s="198"/>
      <c r="DI76" s="198"/>
      <c r="DJ76" s="248"/>
      <c r="DK76" s="248"/>
      <c r="DL76" s="248"/>
      <c r="DM76" s="248"/>
      <c r="DN76" s="248"/>
      <c r="DO76" s="248"/>
      <c r="DP76" s="248"/>
    </row>
    <row r="77" spans="1:120" ht="24.75" customHeight="1" x14ac:dyDescent="0.25">
      <c r="A77" s="45">
        <v>11</v>
      </c>
      <c r="B77" s="359" t="str">
        <f t="shared" si="17"/>
        <v/>
      </c>
      <c r="C77" s="359"/>
      <c r="D77" s="359"/>
      <c r="E77" s="359"/>
      <c r="F77" s="359"/>
      <c r="G77" s="359"/>
      <c r="H77" s="359"/>
      <c r="I77" s="359"/>
      <c r="J77" s="359"/>
      <c r="K77" s="359"/>
      <c r="L77" s="359"/>
      <c r="M77" s="359"/>
      <c r="N77" s="359"/>
      <c r="O77" s="359"/>
      <c r="P77" s="359"/>
      <c r="Q77" s="359"/>
      <c r="R77" s="359"/>
      <c r="S77" s="359"/>
      <c r="T77" s="445" t="str">
        <f>IF(B77="","",'1) Company information'!$E$16)</f>
        <v/>
      </c>
      <c r="U77" s="446"/>
      <c r="V77" s="446"/>
      <c r="W77" s="447"/>
      <c r="X77" s="413"/>
      <c r="Y77" s="413"/>
      <c r="Z77" s="413"/>
      <c r="AA77" s="413"/>
      <c r="AB77" s="27"/>
      <c r="AC77" s="444"/>
      <c r="AD77" s="444"/>
      <c r="AE77" s="27"/>
      <c r="AF77" s="444"/>
      <c r="AG77" s="444"/>
      <c r="AH77" s="27"/>
      <c r="AI77" s="442" t="str">
        <f t="shared" si="14"/>
        <v/>
      </c>
      <c r="AJ77" s="442"/>
      <c r="AK77" s="129"/>
      <c r="BX77" s="45">
        <v>11</v>
      </c>
      <c r="BY77" s="359" t="str">
        <f t="shared" si="15"/>
        <v/>
      </c>
      <c r="BZ77" s="359"/>
      <c r="CA77" s="359"/>
      <c r="CB77" s="359"/>
      <c r="CC77" s="359"/>
      <c r="CD77" s="359"/>
      <c r="CE77" s="359"/>
      <c r="CF77" s="359"/>
      <c r="CG77" s="359"/>
      <c r="CH77" s="359"/>
      <c r="CI77" s="359"/>
      <c r="CJ77" s="359"/>
      <c r="CK77" s="359"/>
      <c r="CL77" s="359"/>
      <c r="CM77" s="359"/>
      <c r="CN77" s="359"/>
      <c r="CO77" s="359"/>
      <c r="CP77" s="359"/>
      <c r="CQ77" s="388" t="str">
        <f>IF(BY77="","",'1) Company information'!$E$16)</f>
        <v/>
      </c>
      <c r="CR77" s="388"/>
      <c r="CS77" s="388"/>
      <c r="CT77" s="399"/>
      <c r="CU77" s="413">
        <f t="shared" si="16"/>
        <v>0</v>
      </c>
      <c r="CV77" s="413"/>
      <c r="CW77" s="413"/>
      <c r="CX77" s="413"/>
      <c r="CY77" s="27"/>
      <c r="CZ77" s="27"/>
      <c r="DA77" s="27"/>
      <c r="DB77" s="27"/>
      <c r="DC77" s="198" t="str">
        <f t="shared" si="18"/>
        <v/>
      </c>
      <c r="DD77" s="198"/>
      <c r="DE77" s="198"/>
      <c r="DF77" s="198"/>
      <c r="DG77" s="198"/>
      <c r="DH77" s="198"/>
      <c r="DI77" s="198"/>
      <c r="DJ77" s="248"/>
      <c r="DK77" s="248"/>
      <c r="DL77" s="248"/>
      <c r="DM77" s="248"/>
      <c r="DN77" s="248"/>
      <c r="DO77" s="248"/>
      <c r="DP77" s="248"/>
    </row>
    <row r="78" spans="1:120" ht="24.75" customHeight="1" x14ac:dyDescent="0.25">
      <c r="A78" s="45">
        <v>12</v>
      </c>
      <c r="B78" s="359" t="str">
        <f t="shared" si="17"/>
        <v/>
      </c>
      <c r="C78" s="359"/>
      <c r="D78" s="359"/>
      <c r="E78" s="359"/>
      <c r="F78" s="359"/>
      <c r="G78" s="359"/>
      <c r="H78" s="359"/>
      <c r="I78" s="359"/>
      <c r="J78" s="359"/>
      <c r="K78" s="359"/>
      <c r="L78" s="359"/>
      <c r="M78" s="359"/>
      <c r="N78" s="359"/>
      <c r="O78" s="359"/>
      <c r="P78" s="359"/>
      <c r="Q78" s="359"/>
      <c r="R78" s="359"/>
      <c r="S78" s="359"/>
      <c r="T78" s="445" t="str">
        <f>IF(B78="","",'1) Company information'!$E$16)</f>
        <v/>
      </c>
      <c r="U78" s="446"/>
      <c r="V78" s="446"/>
      <c r="W78" s="447"/>
      <c r="X78" s="413"/>
      <c r="Y78" s="413"/>
      <c r="Z78" s="413"/>
      <c r="AA78" s="413"/>
      <c r="AB78" s="27"/>
      <c r="AC78" s="444"/>
      <c r="AD78" s="444"/>
      <c r="AE78" s="27"/>
      <c r="AF78" s="444"/>
      <c r="AG78" s="444"/>
      <c r="AH78" s="27"/>
      <c r="AI78" s="442" t="str">
        <f t="shared" si="14"/>
        <v/>
      </c>
      <c r="AJ78" s="442"/>
      <c r="AK78" s="129"/>
      <c r="BX78" s="45">
        <v>12</v>
      </c>
      <c r="BY78" s="359" t="str">
        <f t="shared" si="15"/>
        <v/>
      </c>
      <c r="BZ78" s="359"/>
      <c r="CA78" s="359"/>
      <c r="CB78" s="359"/>
      <c r="CC78" s="359"/>
      <c r="CD78" s="359"/>
      <c r="CE78" s="359"/>
      <c r="CF78" s="359"/>
      <c r="CG78" s="359"/>
      <c r="CH78" s="359"/>
      <c r="CI78" s="359"/>
      <c r="CJ78" s="359"/>
      <c r="CK78" s="359"/>
      <c r="CL78" s="359"/>
      <c r="CM78" s="359"/>
      <c r="CN78" s="359"/>
      <c r="CO78" s="359"/>
      <c r="CP78" s="359"/>
      <c r="CQ78" s="388" t="str">
        <f>IF(BY78="","",'1) Company information'!$E$16)</f>
        <v/>
      </c>
      <c r="CR78" s="388"/>
      <c r="CS78" s="388"/>
      <c r="CT78" s="399"/>
      <c r="CU78" s="413">
        <f t="shared" si="16"/>
        <v>0</v>
      </c>
      <c r="CV78" s="413"/>
      <c r="CW78" s="413"/>
      <c r="CX78" s="413"/>
      <c r="CY78" s="27"/>
      <c r="CZ78" s="27"/>
      <c r="DA78" s="27"/>
      <c r="DB78" s="27"/>
      <c r="DC78" s="198" t="str">
        <f t="shared" si="18"/>
        <v/>
      </c>
      <c r="DD78" s="198"/>
      <c r="DE78" s="198"/>
      <c r="DF78" s="198"/>
      <c r="DG78" s="198"/>
      <c r="DH78" s="198"/>
      <c r="DI78" s="198"/>
      <c r="DJ78" s="248"/>
      <c r="DK78" s="248"/>
      <c r="DL78" s="248"/>
      <c r="DM78" s="248"/>
      <c r="DN78" s="248"/>
      <c r="DO78" s="248"/>
      <c r="DP78" s="248"/>
    </row>
    <row r="79" spans="1:120" ht="24.75" customHeight="1" x14ac:dyDescent="0.25">
      <c r="A79" s="45">
        <v>13</v>
      </c>
      <c r="B79" s="359" t="str">
        <f t="shared" si="17"/>
        <v/>
      </c>
      <c r="C79" s="359"/>
      <c r="D79" s="359"/>
      <c r="E79" s="359"/>
      <c r="F79" s="359"/>
      <c r="G79" s="359"/>
      <c r="H79" s="359"/>
      <c r="I79" s="359"/>
      <c r="J79" s="359"/>
      <c r="K79" s="359"/>
      <c r="L79" s="359"/>
      <c r="M79" s="359"/>
      <c r="N79" s="359"/>
      <c r="O79" s="359"/>
      <c r="P79" s="359"/>
      <c r="Q79" s="359"/>
      <c r="R79" s="359"/>
      <c r="S79" s="359"/>
      <c r="T79" s="445" t="str">
        <f>IF(B79="","",'1) Company information'!$E$16)</f>
        <v/>
      </c>
      <c r="U79" s="446"/>
      <c r="V79" s="446"/>
      <c r="W79" s="447"/>
      <c r="X79" s="413"/>
      <c r="Y79" s="413"/>
      <c r="Z79" s="413"/>
      <c r="AA79" s="413"/>
      <c r="AB79" s="27"/>
      <c r="AC79" s="444"/>
      <c r="AD79" s="444"/>
      <c r="AE79" s="27"/>
      <c r="AF79" s="444"/>
      <c r="AG79" s="444"/>
      <c r="AH79" s="27"/>
      <c r="AI79" s="442" t="str">
        <f t="shared" si="14"/>
        <v/>
      </c>
      <c r="AJ79" s="442"/>
      <c r="AK79" s="129"/>
      <c r="BX79" s="45">
        <v>13</v>
      </c>
      <c r="BY79" s="359" t="str">
        <f t="shared" si="15"/>
        <v/>
      </c>
      <c r="BZ79" s="359"/>
      <c r="CA79" s="359"/>
      <c r="CB79" s="359"/>
      <c r="CC79" s="359"/>
      <c r="CD79" s="359"/>
      <c r="CE79" s="359"/>
      <c r="CF79" s="359"/>
      <c r="CG79" s="359"/>
      <c r="CH79" s="359"/>
      <c r="CI79" s="359"/>
      <c r="CJ79" s="359"/>
      <c r="CK79" s="359"/>
      <c r="CL79" s="359"/>
      <c r="CM79" s="359"/>
      <c r="CN79" s="359"/>
      <c r="CO79" s="359"/>
      <c r="CP79" s="359"/>
      <c r="CQ79" s="388" t="str">
        <f>IF(BY79="","",'1) Company information'!$E$16)</f>
        <v/>
      </c>
      <c r="CR79" s="388"/>
      <c r="CS79" s="388"/>
      <c r="CT79" s="399"/>
      <c r="CU79" s="413">
        <f t="shared" si="16"/>
        <v>0</v>
      </c>
      <c r="CV79" s="413"/>
      <c r="CW79" s="413"/>
      <c r="CX79" s="413"/>
      <c r="CY79" s="27"/>
      <c r="CZ79" s="27"/>
      <c r="DA79" s="27"/>
      <c r="DB79" s="27"/>
      <c r="DC79" s="198" t="str">
        <f t="shared" si="18"/>
        <v/>
      </c>
      <c r="DD79" s="198"/>
      <c r="DE79" s="198"/>
      <c r="DF79" s="198"/>
      <c r="DG79" s="198"/>
      <c r="DH79" s="198"/>
      <c r="DI79" s="198"/>
      <c r="DJ79" s="248"/>
      <c r="DK79" s="248"/>
      <c r="DL79" s="248"/>
      <c r="DM79" s="248"/>
      <c r="DN79" s="248"/>
      <c r="DO79" s="248"/>
      <c r="DP79" s="248"/>
    </row>
    <row r="80" spans="1:120" ht="24.75" customHeight="1" x14ac:dyDescent="0.25">
      <c r="A80" s="45">
        <v>14</v>
      </c>
      <c r="B80" s="359" t="str">
        <f t="shared" si="17"/>
        <v/>
      </c>
      <c r="C80" s="359"/>
      <c r="D80" s="359"/>
      <c r="E80" s="359"/>
      <c r="F80" s="359"/>
      <c r="G80" s="359"/>
      <c r="H80" s="359"/>
      <c r="I80" s="359"/>
      <c r="J80" s="359"/>
      <c r="K80" s="359"/>
      <c r="L80" s="359"/>
      <c r="M80" s="359"/>
      <c r="N80" s="359"/>
      <c r="O80" s="359"/>
      <c r="P80" s="359"/>
      <c r="Q80" s="359"/>
      <c r="R80" s="359"/>
      <c r="S80" s="359"/>
      <c r="T80" s="445" t="str">
        <f>IF(B80="","",'1) Company information'!$E$16)</f>
        <v/>
      </c>
      <c r="U80" s="446"/>
      <c r="V80" s="446"/>
      <c r="W80" s="447"/>
      <c r="X80" s="413"/>
      <c r="Y80" s="413"/>
      <c r="Z80" s="413"/>
      <c r="AA80" s="413"/>
      <c r="AB80" s="27"/>
      <c r="AC80" s="444"/>
      <c r="AD80" s="444"/>
      <c r="AE80" s="27"/>
      <c r="AF80" s="444"/>
      <c r="AG80" s="444"/>
      <c r="AH80" s="27"/>
      <c r="AI80" s="442" t="str">
        <f t="shared" si="14"/>
        <v/>
      </c>
      <c r="AJ80" s="442"/>
      <c r="AK80" s="129"/>
      <c r="BX80" s="45">
        <v>14</v>
      </c>
      <c r="BY80" s="359" t="str">
        <f t="shared" si="15"/>
        <v/>
      </c>
      <c r="BZ80" s="359"/>
      <c r="CA80" s="359"/>
      <c r="CB80" s="359"/>
      <c r="CC80" s="359"/>
      <c r="CD80" s="359"/>
      <c r="CE80" s="359"/>
      <c r="CF80" s="359"/>
      <c r="CG80" s="359"/>
      <c r="CH80" s="359"/>
      <c r="CI80" s="359"/>
      <c r="CJ80" s="359"/>
      <c r="CK80" s="359"/>
      <c r="CL80" s="359"/>
      <c r="CM80" s="359"/>
      <c r="CN80" s="359"/>
      <c r="CO80" s="359"/>
      <c r="CP80" s="359"/>
      <c r="CQ80" s="388" t="str">
        <f>IF(BY80="","",'1) Company information'!$E$16)</f>
        <v/>
      </c>
      <c r="CR80" s="388"/>
      <c r="CS80" s="388"/>
      <c r="CT80" s="399"/>
      <c r="CU80" s="413">
        <f t="shared" si="16"/>
        <v>0</v>
      </c>
      <c r="CV80" s="413"/>
      <c r="CW80" s="413"/>
      <c r="CX80" s="413"/>
      <c r="CY80" s="27"/>
      <c r="CZ80" s="27"/>
      <c r="DA80" s="27"/>
      <c r="DB80" s="27"/>
      <c r="DC80" s="198" t="str">
        <f t="shared" si="18"/>
        <v/>
      </c>
      <c r="DD80" s="198"/>
      <c r="DE80" s="198"/>
      <c r="DF80" s="198"/>
      <c r="DG80" s="198"/>
      <c r="DH80" s="198"/>
      <c r="DI80" s="198"/>
      <c r="DJ80" s="248"/>
      <c r="DK80" s="248"/>
      <c r="DL80" s="248"/>
      <c r="DM80" s="248"/>
      <c r="DN80" s="248"/>
      <c r="DO80" s="248"/>
      <c r="DP80" s="248"/>
    </row>
    <row r="81" spans="1:120" ht="24.75" customHeight="1" x14ac:dyDescent="0.25">
      <c r="A81" s="45">
        <v>15</v>
      </c>
      <c r="B81" s="359" t="str">
        <f t="shared" si="17"/>
        <v/>
      </c>
      <c r="C81" s="359"/>
      <c r="D81" s="359"/>
      <c r="E81" s="359"/>
      <c r="F81" s="359"/>
      <c r="G81" s="359"/>
      <c r="H81" s="359"/>
      <c r="I81" s="359"/>
      <c r="J81" s="359"/>
      <c r="K81" s="359"/>
      <c r="L81" s="359"/>
      <c r="M81" s="359"/>
      <c r="N81" s="359"/>
      <c r="O81" s="359"/>
      <c r="P81" s="359"/>
      <c r="Q81" s="359"/>
      <c r="R81" s="359"/>
      <c r="S81" s="359"/>
      <c r="T81" s="445" t="str">
        <f>IF(B81="","",'1) Company information'!$E$16)</f>
        <v/>
      </c>
      <c r="U81" s="446"/>
      <c r="V81" s="446"/>
      <c r="W81" s="447"/>
      <c r="X81" s="413"/>
      <c r="Y81" s="413"/>
      <c r="Z81" s="413"/>
      <c r="AA81" s="413"/>
      <c r="AB81" s="27"/>
      <c r="AC81" s="444"/>
      <c r="AD81" s="444"/>
      <c r="AE81" s="27"/>
      <c r="AF81" s="444"/>
      <c r="AG81" s="444"/>
      <c r="AH81" s="27"/>
      <c r="AI81" s="442" t="str">
        <f t="shared" si="14"/>
        <v/>
      </c>
      <c r="AJ81" s="442"/>
      <c r="AK81" s="129"/>
      <c r="BX81" s="45">
        <v>15</v>
      </c>
      <c r="BY81" s="359" t="str">
        <f t="shared" si="15"/>
        <v/>
      </c>
      <c r="BZ81" s="359"/>
      <c r="CA81" s="359"/>
      <c r="CB81" s="359"/>
      <c r="CC81" s="359"/>
      <c r="CD81" s="359"/>
      <c r="CE81" s="359"/>
      <c r="CF81" s="359"/>
      <c r="CG81" s="359"/>
      <c r="CH81" s="359"/>
      <c r="CI81" s="359"/>
      <c r="CJ81" s="359"/>
      <c r="CK81" s="359"/>
      <c r="CL81" s="359"/>
      <c r="CM81" s="359"/>
      <c r="CN81" s="359"/>
      <c r="CO81" s="359"/>
      <c r="CP81" s="359"/>
      <c r="CQ81" s="388" t="str">
        <f>IF(BY81="","",'1) Company information'!$E$16)</f>
        <v/>
      </c>
      <c r="CR81" s="388"/>
      <c r="CS81" s="388"/>
      <c r="CT81" s="399"/>
      <c r="CU81" s="413">
        <f t="shared" si="16"/>
        <v>0</v>
      </c>
      <c r="CV81" s="413"/>
      <c r="CW81" s="413"/>
      <c r="CX81" s="413"/>
      <c r="CY81" s="27"/>
      <c r="CZ81" s="27"/>
      <c r="DA81" s="27"/>
      <c r="DB81" s="27"/>
      <c r="DC81" s="198" t="str">
        <f t="shared" si="18"/>
        <v/>
      </c>
      <c r="DD81" s="198"/>
      <c r="DE81" s="198"/>
      <c r="DF81" s="198"/>
      <c r="DG81" s="198"/>
      <c r="DH81" s="198"/>
      <c r="DI81" s="198"/>
      <c r="DJ81" s="248"/>
      <c r="DK81" s="248"/>
      <c r="DL81" s="248"/>
      <c r="DM81" s="248"/>
      <c r="DN81" s="248"/>
      <c r="DO81" s="248"/>
      <c r="DP81" s="248"/>
    </row>
    <row r="82" spans="1:120" ht="24.75" customHeight="1" x14ac:dyDescent="0.25">
      <c r="A82" s="45">
        <v>16</v>
      </c>
      <c r="B82" s="359" t="str">
        <f t="shared" si="17"/>
        <v/>
      </c>
      <c r="C82" s="359"/>
      <c r="D82" s="359"/>
      <c r="E82" s="359"/>
      <c r="F82" s="359"/>
      <c r="G82" s="359"/>
      <c r="H82" s="359"/>
      <c r="I82" s="359"/>
      <c r="J82" s="359"/>
      <c r="K82" s="359"/>
      <c r="L82" s="359"/>
      <c r="M82" s="359"/>
      <c r="N82" s="359"/>
      <c r="O82" s="359"/>
      <c r="P82" s="359"/>
      <c r="Q82" s="359"/>
      <c r="R82" s="359"/>
      <c r="S82" s="359"/>
      <c r="T82" s="445" t="str">
        <f>IF(B82="","",'1) Company information'!$E$16)</f>
        <v/>
      </c>
      <c r="U82" s="446"/>
      <c r="V82" s="446"/>
      <c r="W82" s="447"/>
      <c r="X82" s="413"/>
      <c r="Y82" s="413"/>
      <c r="Z82" s="413"/>
      <c r="AA82" s="413"/>
      <c r="AB82" s="27"/>
      <c r="AC82" s="444"/>
      <c r="AD82" s="444"/>
      <c r="AE82" s="27"/>
      <c r="AF82" s="444"/>
      <c r="AG82" s="444"/>
      <c r="AH82" s="27"/>
      <c r="AI82" s="442" t="str">
        <f t="shared" si="14"/>
        <v/>
      </c>
      <c r="AJ82" s="442"/>
      <c r="AK82" s="129"/>
      <c r="BX82" s="45">
        <v>16</v>
      </c>
      <c r="BY82" s="359" t="str">
        <f t="shared" si="15"/>
        <v/>
      </c>
      <c r="BZ82" s="359"/>
      <c r="CA82" s="359"/>
      <c r="CB82" s="359"/>
      <c r="CC82" s="359"/>
      <c r="CD82" s="359"/>
      <c r="CE82" s="359"/>
      <c r="CF82" s="359"/>
      <c r="CG82" s="359"/>
      <c r="CH82" s="359"/>
      <c r="CI82" s="359"/>
      <c r="CJ82" s="359"/>
      <c r="CK82" s="359"/>
      <c r="CL82" s="359"/>
      <c r="CM82" s="359"/>
      <c r="CN82" s="359"/>
      <c r="CO82" s="359"/>
      <c r="CP82" s="359"/>
      <c r="CQ82" s="388" t="str">
        <f>IF(BY82="","",'1) Company information'!$E$16)</f>
        <v/>
      </c>
      <c r="CR82" s="388"/>
      <c r="CS82" s="388"/>
      <c r="CT82" s="399"/>
      <c r="CU82" s="413">
        <f t="shared" si="16"/>
        <v>0</v>
      </c>
      <c r="CV82" s="413"/>
      <c r="CW82" s="413"/>
      <c r="CX82" s="413"/>
      <c r="CY82" s="27"/>
      <c r="CZ82" s="27"/>
      <c r="DA82" s="27"/>
      <c r="DB82" s="27"/>
      <c r="DC82" s="198" t="str">
        <f t="shared" si="18"/>
        <v/>
      </c>
      <c r="DD82" s="198"/>
      <c r="DE82" s="198"/>
      <c r="DF82" s="198"/>
      <c r="DG82" s="198"/>
      <c r="DH82" s="198"/>
      <c r="DI82" s="198"/>
      <c r="DJ82" s="248"/>
      <c r="DK82" s="248"/>
      <c r="DL82" s="248"/>
      <c r="DM82" s="248"/>
      <c r="DN82" s="248"/>
      <c r="DO82" s="248"/>
      <c r="DP82" s="248"/>
    </row>
    <row r="83" spans="1:120" ht="24.75" customHeight="1" x14ac:dyDescent="0.25">
      <c r="A83" s="45">
        <v>17</v>
      </c>
      <c r="B83" s="359" t="str">
        <f t="shared" si="17"/>
        <v/>
      </c>
      <c r="C83" s="359"/>
      <c r="D83" s="359"/>
      <c r="E83" s="359"/>
      <c r="F83" s="359"/>
      <c r="G83" s="359"/>
      <c r="H83" s="359"/>
      <c r="I83" s="359"/>
      <c r="J83" s="359"/>
      <c r="K83" s="359"/>
      <c r="L83" s="359"/>
      <c r="M83" s="359"/>
      <c r="N83" s="359"/>
      <c r="O83" s="359"/>
      <c r="P83" s="359"/>
      <c r="Q83" s="359"/>
      <c r="R83" s="359"/>
      <c r="S83" s="359"/>
      <c r="T83" s="445" t="str">
        <f>IF(B83="","",'1) Company information'!$E$16)</f>
        <v/>
      </c>
      <c r="U83" s="446"/>
      <c r="V83" s="446"/>
      <c r="W83" s="447"/>
      <c r="X83" s="413"/>
      <c r="Y83" s="413"/>
      <c r="Z83" s="413"/>
      <c r="AA83" s="413"/>
      <c r="AB83" s="27"/>
      <c r="AC83" s="444"/>
      <c r="AD83" s="444"/>
      <c r="AE83" s="27"/>
      <c r="AF83" s="444"/>
      <c r="AG83" s="444"/>
      <c r="AH83" s="27"/>
      <c r="AI83" s="442" t="str">
        <f t="shared" si="14"/>
        <v/>
      </c>
      <c r="AJ83" s="442"/>
      <c r="AK83" s="129"/>
      <c r="BX83" s="45">
        <v>17</v>
      </c>
      <c r="BY83" s="359" t="str">
        <f t="shared" si="15"/>
        <v/>
      </c>
      <c r="BZ83" s="359"/>
      <c r="CA83" s="359"/>
      <c r="CB83" s="359"/>
      <c r="CC83" s="359"/>
      <c r="CD83" s="359"/>
      <c r="CE83" s="359"/>
      <c r="CF83" s="359"/>
      <c r="CG83" s="359"/>
      <c r="CH83" s="359"/>
      <c r="CI83" s="359"/>
      <c r="CJ83" s="359"/>
      <c r="CK83" s="359"/>
      <c r="CL83" s="359"/>
      <c r="CM83" s="359"/>
      <c r="CN83" s="359"/>
      <c r="CO83" s="359"/>
      <c r="CP83" s="359"/>
      <c r="CQ83" s="388" t="str">
        <f>IF(BY83="","",'1) Company information'!$E$16)</f>
        <v/>
      </c>
      <c r="CR83" s="388"/>
      <c r="CS83" s="388"/>
      <c r="CT83" s="399"/>
      <c r="CU83" s="413">
        <f t="shared" si="16"/>
        <v>0</v>
      </c>
      <c r="CV83" s="413"/>
      <c r="CW83" s="413"/>
      <c r="CX83" s="413"/>
      <c r="CY83" s="27"/>
      <c r="CZ83" s="27"/>
      <c r="DA83" s="27"/>
      <c r="DB83" s="27"/>
      <c r="DC83" s="198" t="str">
        <f t="shared" si="18"/>
        <v/>
      </c>
      <c r="DD83" s="198"/>
      <c r="DE83" s="198"/>
      <c r="DF83" s="198"/>
      <c r="DG83" s="198"/>
      <c r="DH83" s="198"/>
      <c r="DI83" s="198"/>
      <c r="DJ83" s="248"/>
      <c r="DK83" s="248"/>
      <c r="DL83" s="248"/>
      <c r="DM83" s="248"/>
      <c r="DN83" s="248"/>
      <c r="DO83" s="248"/>
      <c r="DP83" s="248"/>
    </row>
    <row r="84" spans="1:120" ht="24.75" customHeight="1" x14ac:dyDescent="0.25">
      <c r="A84" s="45">
        <v>18</v>
      </c>
      <c r="B84" s="359" t="str">
        <f t="shared" si="17"/>
        <v/>
      </c>
      <c r="C84" s="359"/>
      <c r="D84" s="359"/>
      <c r="E84" s="359"/>
      <c r="F84" s="359"/>
      <c r="G84" s="359"/>
      <c r="H84" s="359"/>
      <c r="I84" s="359"/>
      <c r="J84" s="359"/>
      <c r="K84" s="359"/>
      <c r="L84" s="359"/>
      <c r="M84" s="359"/>
      <c r="N84" s="359"/>
      <c r="O84" s="359"/>
      <c r="P84" s="359"/>
      <c r="Q84" s="359"/>
      <c r="R84" s="359"/>
      <c r="S84" s="359"/>
      <c r="T84" s="445" t="str">
        <f>IF(B84="","",'1) Company information'!$E$16)</f>
        <v/>
      </c>
      <c r="U84" s="446"/>
      <c r="V84" s="446"/>
      <c r="W84" s="447"/>
      <c r="X84" s="413"/>
      <c r="Y84" s="413"/>
      <c r="Z84" s="413"/>
      <c r="AA84" s="413"/>
      <c r="AB84" s="27"/>
      <c r="AC84" s="444"/>
      <c r="AD84" s="444"/>
      <c r="AE84" s="27"/>
      <c r="AF84" s="444"/>
      <c r="AG84" s="444"/>
      <c r="AH84" s="27"/>
      <c r="AI84" s="442" t="str">
        <f t="shared" si="14"/>
        <v/>
      </c>
      <c r="AJ84" s="442"/>
      <c r="AK84" s="129"/>
      <c r="BX84" s="45">
        <v>18</v>
      </c>
      <c r="BY84" s="359" t="str">
        <f t="shared" si="15"/>
        <v/>
      </c>
      <c r="BZ84" s="359"/>
      <c r="CA84" s="359"/>
      <c r="CB84" s="359"/>
      <c r="CC84" s="359"/>
      <c r="CD84" s="359"/>
      <c r="CE84" s="359"/>
      <c r="CF84" s="359"/>
      <c r="CG84" s="359"/>
      <c r="CH84" s="359"/>
      <c r="CI84" s="359"/>
      <c r="CJ84" s="359"/>
      <c r="CK84" s="359"/>
      <c r="CL84" s="359"/>
      <c r="CM84" s="359"/>
      <c r="CN84" s="359"/>
      <c r="CO84" s="359"/>
      <c r="CP84" s="359"/>
      <c r="CQ84" s="388" t="str">
        <f>IF(BY84="","",'1) Company information'!$E$16)</f>
        <v/>
      </c>
      <c r="CR84" s="388"/>
      <c r="CS84" s="388"/>
      <c r="CT84" s="399"/>
      <c r="CU84" s="413">
        <f t="shared" si="16"/>
        <v>0</v>
      </c>
      <c r="CV84" s="413"/>
      <c r="CW84" s="413"/>
      <c r="CX84" s="413"/>
      <c r="CY84" s="27"/>
      <c r="CZ84" s="27"/>
      <c r="DA84" s="27"/>
      <c r="DB84" s="27"/>
      <c r="DC84" s="198" t="str">
        <f t="shared" si="18"/>
        <v/>
      </c>
      <c r="DD84" s="198"/>
      <c r="DE84" s="198"/>
      <c r="DF84" s="198"/>
      <c r="DG84" s="198"/>
      <c r="DH84" s="198"/>
      <c r="DI84" s="198"/>
      <c r="DJ84" s="248"/>
      <c r="DK84" s="248"/>
      <c r="DL84" s="248"/>
      <c r="DM84" s="248"/>
      <c r="DN84" s="248"/>
      <c r="DO84" s="248"/>
      <c r="DP84" s="248"/>
    </row>
    <row r="85" spans="1:120" ht="24.75" customHeight="1" x14ac:dyDescent="0.25">
      <c r="A85" s="45">
        <v>19</v>
      </c>
      <c r="B85" s="359" t="str">
        <f t="shared" si="17"/>
        <v/>
      </c>
      <c r="C85" s="359"/>
      <c r="D85" s="359"/>
      <c r="E85" s="359"/>
      <c r="F85" s="359"/>
      <c r="G85" s="359"/>
      <c r="H85" s="359"/>
      <c r="I85" s="359"/>
      <c r="J85" s="359"/>
      <c r="K85" s="359"/>
      <c r="L85" s="359"/>
      <c r="M85" s="359"/>
      <c r="N85" s="359"/>
      <c r="O85" s="359"/>
      <c r="P85" s="359"/>
      <c r="Q85" s="359"/>
      <c r="R85" s="359"/>
      <c r="S85" s="359"/>
      <c r="T85" s="445" t="str">
        <f>IF(B85="","",'1) Company information'!$E$16)</f>
        <v/>
      </c>
      <c r="U85" s="446"/>
      <c r="V85" s="446"/>
      <c r="W85" s="447"/>
      <c r="X85" s="413"/>
      <c r="Y85" s="413"/>
      <c r="Z85" s="413"/>
      <c r="AA85" s="413"/>
      <c r="AB85" s="27"/>
      <c r="AC85" s="444"/>
      <c r="AD85" s="444"/>
      <c r="AE85" s="27"/>
      <c r="AF85" s="444"/>
      <c r="AG85" s="444"/>
      <c r="AH85" s="27"/>
      <c r="AI85" s="442" t="str">
        <f t="shared" si="14"/>
        <v/>
      </c>
      <c r="AJ85" s="442"/>
      <c r="AK85" s="129"/>
      <c r="BX85" s="45">
        <v>19</v>
      </c>
      <c r="BY85" s="359" t="str">
        <f t="shared" si="15"/>
        <v/>
      </c>
      <c r="BZ85" s="359"/>
      <c r="CA85" s="359"/>
      <c r="CB85" s="359"/>
      <c r="CC85" s="359"/>
      <c r="CD85" s="359"/>
      <c r="CE85" s="359"/>
      <c r="CF85" s="359"/>
      <c r="CG85" s="359"/>
      <c r="CH85" s="359"/>
      <c r="CI85" s="359"/>
      <c r="CJ85" s="359"/>
      <c r="CK85" s="359"/>
      <c r="CL85" s="359"/>
      <c r="CM85" s="359"/>
      <c r="CN85" s="359"/>
      <c r="CO85" s="359"/>
      <c r="CP85" s="359"/>
      <c r="CQ85" s="388" t="str">
        <f>IF(BY85="","",'1) Company information'!$E$16)</f>
        <v/>
      </c>
      <c r="CR85" s="388"/>
      <c r="CS85" s="388"/>
      <c r="CT85" s="399"/>
      <c r="CU85" s="413">
        <f t="shared" si="16"/>
        <v>0</v>
      </c>
      <c r="CV85" s="413"/>
      <c r="CW85" s="413"/>
      <c r="CX85" s="413"/>
      <c r="CY85" s="27"/>
      <c r="CZ85" s="27"/>
      <c r="DA85" s="27"/>
      <c r="DB85" s="27"/>
      <c r="DC85" s="198" t="str">
        <f t="shared" si="18"/>
        <v/>
      </c>
      <c r="DD85" s="198"/>
      <c r="DE85" s="198"/>
      <c r="DF85" s="198"/>
      <c r="DG85" s="198"/>
      <c r="DH85" s="198"/>
      <c r="DI85" s="198"/>
      <c r="DJ85" s="248"/>
      <c r="DK85" s="248"/>
      <c r="DL85" s="248"/>
      <c r="DM85" s="248"/>
      <c r="DN85" s="248"/>
      <c r="DO85" s="248"/>
      <c r="DP85" s="248"/>
    </row>
    <row r="86" spans="1:120" ht="24.75" customHeight="1" x14ac:dyDescent="0.25">
      <c r="A86" s="45">
        <v>20</v>
      </c>
      <c r="B86" s="359" t="str">
        <f t="shared" si="17"/>
        <v/>
      </c>
      <c r="C86" s="359"/>
      <c r="D86" s="359"/>
      <c r="E86" s="359"/>
      <c r="F86" s="359"/>
      <c r="G86" s="359"/>
      <c r="H86" s="359"/>
      <c r="I86" s="359"/>
      <c r="J86" s="359"/>
      <c r="K86" s="359"/>
      <c r="L86" s="359"/>
      <c r="M86" s="359"/>
      <c r="N86" s="359"/>
      <c r="O86" s="359"/>
      <c r="P86" s="359"/>
      <c r="Q86" s="359"/>
      <c r="R86" s="359"/>
      <c r="S86" s="359"/>
      <c r="T86" s="445" t="str">
        <f>IF(B86="","",'1) Company information'!$E$16)</f>
        <v/>
      </c>
      <c r="U86" s="446"/>
      <c r="V86" s="446"/>
      <c r="W86" s="447"/>
      <c r="X86" s="413"/>
      <c r="Y86" s="413"/>
      <c r="Z86" s="413"/>
      <c r="AA86" s="413"/>
      <c r="AB86" s="27"/>
      <c r="AC86" s="444"/>
      <c r="AD86" s="444"/>
      <c r="AE86" s="27"/>
      <c r="AF86" s="444"/>
      <c r="AG86" s="444"/>
      <c r="AH86" s="27"/>
      <c r="AI86" s="442" t="str">
        <f t="shared" si="14"/>
        <v/>
      </c>
      <c r="AJ86" s="442"/>
      <c r="AK86" s="129"/>
      <c r="BX86" s="45">
        <v>20</v>
      </c>
      <c r="BY86" s="359" t="str">
        <f t="shared" si="15"/>
        <v/>
      </c>
      <c r="BZ86" s="359"/>
      <c r="CA86" s="359"/>
      <c r="CB86" s="359"/>
      <c r="CC86" s="359"/>
      <c r="CD86" s="359"/>
      <c r="CE86" s="359"/>
      <c r="CF86" s="359"/>
      <c r="CG86" s="359"/>
      <c r="CH86" s="359"/>
      <c r="CI86" s="359"/>
      <c r="CJ86" s="359"/>
      <c r="CK86" s="359"/>
      <c r="CL86" s="359"/>
      <c r="CM86" s="359"/>
      <c r="CN86" s="359"/>
      <c r="CO86" s="359"/>
      <c r="CP86" s="359"/>
      <c r="CQ86" s="388" t="str">
        <f>IF(BY86="","",'1) Company information'!$E$16)</f>
        <v/>
      </c>
      <c r="CR86" s="388"/>
      <c r="CS86" s="388"/>
      <c r="CT86" s="399"/>
      <c r="CU86" s="413">
        <f t="shared" si="16"/>
        <v>0</v>
      </c>
      <c r="CV86" s="413"/>
      <c r="CW86" s="413"/>
      <c r="CX86" s="413"/>
      <c r="CY86" s="27"/>
      <c r="CZ86" s="27"/>
      <c r="DA86" s="27"/>
      <c r="DB86" s="27"/>
      <c r="DC86" s="198" t="str">
        <f t="shared" si="18"/>
        <v/>
      </c>
      <c r="DD86" s="198"/>
      <c r="DE86" s="198"/>
      <c r="DF86" s="198"/>
      <c r="DG86" s="198"/>
      <c r="DH86" s="198"/>
      <c r="DI86" s="198"/>
      <c r="DJ86" s="248"/>
      <c r="DK86" s="248"/>
      <c r="DL86" s="248"/>
      <c r="DM86" s="248"/>
      <c r="DN86" s="248"/>
      <c r="DO86" s="248"/>
      <c r="DP86" s="248"/>
    </row>
    <row r="87" spans="1:120" ht="24.75" customHeight="1" x14ac:dyDescent="0.25">
      <c r="A87" s="45">
        <v>21</v>
      </c>
      <c r="B87" s="359" t="str">
        <f t="shared" si="17"/>
        <v/>
      </c>
      <c r="C87" s="359"/>
      <c r="D87" s="359"/>
      <c r="E87" s="359"/>
      <c r="F87" s="359"/>
      <c r="G87" s="359"/>
      <c r="H87" s="359"/>
      <c r="I87" s="359"/>
      <c r="J87" s="359"/>
      <c r="K87" s="359"/>
      <c r="L87" s="359"/>
      <c r="M87" s="359"/>
      <c r="N87" s="359"/>
      <c r="O87" s="359"/>
      <c r="P87" s="359"/>
      <c r="Q87" s="359"/>
      <c r="R87" s="359"/>
      <c r="S87" s="359"/>
      <c r="T87" s="445" t="str">
        <f>IF(B87="","",'1) Company information'!$E$16)</f>
        <v/>
      </c>
      <c r="U87" s="446"/>
      <c r="V87" s="446"/>
      <c r="W87" s="447"/>
      <c r="X87" s="413"/>
      <c r="Y87" s="413"/>
      <c r="Z87" s="413"/>
      <c r="AA87" s="413"/>
      <c r="AB87" s="27"/>
      <c r="AC87" s="444"/>
      <c r="AD87" s="444"/>
      <c r="AE87" s="27"/>
      <c r="AF87" s="444"/>
      <c r="AG87" s="444"/>
      <c r="AH87" s="27"/>
      <c r="AI87" s="442" t="str">
        <f t="shared" si="14"/>
        <v/>
      </c>
      <c r="AJ87" s="442"/>
      <c r="AK87" s="129"/>
      <c r="BX87" s="45">
        <v>21</v>
      </c>
      <c r="BY87" s="359" t="str">
        <f t="shared" si="15"/>
        <v/>
      </c>
      <c r="BZ87" s="359"/>
      <c r="CA87" s="359"/>
      <c r="CB87" s="359"/>
      <c r="CC87" s="359"/>
      <c r="CD87" s="359"/>
      <c r="CE87" s="359"/>
      <c r="CF87" s="359"/>
      <c r="CG87" s="359"/>
      <c r="CH87" s="359"/>
      <c r="CI87" s="359"/>
      <c r="CJ87" s="359"/>
      <c r="CK87" s="359"/>
      <c r="CL87" s="359"/>
      <c r="CM87" s="359"/>
      <c r="CN87" s="359"/>
      <c r="CO87" s="359"/>
      <c r="CP87" s="359"/>
      <c r="CQ87" s="388" t="str">
        <f>IF(BY87="","",'1) Company information'!$E$16)</f>
        <v/>
      </c>
      <c r="CR87" s="388"/>
      <c r="CS87" s="388"/>
      <c r="CT87" s="399"/>
      <c r="CU87" s="413">
        <f t="shared" si="16"/>
        <v>0</v>
      </c>
      <c r="CV87" s="413"/>
      <c r="CW87" s="413"/>
      <c r="CX87" s="413"/>
      <c r="CY87" s="27"/>
      <c r="CZ87" s="27"/>
      <c r="DA87" s="27"/>
      <c r="DB87" s="27"/>
      <c r="DC87" s="198" t="str">
        <f t="shared" si="18"/>
        <v/>
      </c>
      <c r="DD87" s="198"/>
      <c r="DE87" s="198"/>
      <c r="DF87" s="198"/>
      <c r="DG87" s="198"/>
      <c r="DH87" s="198"/>
      <c r="DI87" s="198"/>
      <c r="DJ87" s="248"/>
      <c r="DK87" s="248"/>
      <c r="DL87" s="248"/>
      <c r="DM87" s="248"/>
      <c r="DN87" s="248"/>
      <c r="DO87" s="248"/>
      <c r="DP87" s="248"/>
    </row>
    <row r="88" spans="1:120" ht="24.75" customHeight="1" x14ac:dyDescent="0.25">
      <c r="A88" s="45">
        <v>22</v>
      </c>
      <c r="B88" s="359" t="str">
        <f t="shared" si="17"/>
        <v/>
      </c>
      <c r="C88" s="359"/>
      <c r="D88" s="359"/>
      <c r="E88" s="359"/>
      <c r="F88" s="359"/>
      <c r="G88" s="359"/>
      <c r="H88" s="359"/>
      <c r="I88" s="359"/>
      <c r="J88" s="359"/>
      <c r="K88" s="359"/>
      <c r="L88" s="359"/>
      <c r="M88" s="359"/>
      <c r="N88" s="359"/>
      <c r="O88" s="359"/>
      <c r="P88" s="359"/>
      <c r="Q88" s="359"/>
      <c r="R88" s="359"/>
      <c r="S88" s="359"/>
      <c r="T88" s="445" t="str">
        <f>IF(B88="","",'1) Company information'!$E$16)</f>
        <v/>
      </c>
      <c r="U88" s="446"/>
      <c r="V88" s="446"/>
      <c r="W88" s="447"/>
      <c r="X88" s="413"/>
      <c r="Y88" s="413"/>
      <c r="Z88" s="413"/>
      <c r="AA88" s="413"/>
      <c r="AB88" s="27"/>
      <c r="AC88" s="444"/>
      <c r="AD88" s="444"/>
      <c r="AE88" s="27"/>
      <c r="AF88" s="444"/>
      <c r="AG88" s="444"/>
      <c r="AH88" s="27"/>
      <c r="AI88" s="442" t="str">
        <f t="shared" si="14"/>
        <v/>
      </c>
      <c r="AJ88" s="442"/>
      <c r="AK88" s="129"/>
      <c r="BX88" s="45">
        <v>22</v>
      </c>
      <c r="BY88" s="359" t="str">
        <f t="shared" si="15"/>
        <v/>
      </c>
      <c r="BZ88" s="359"/>
      <c r="CA88" s="359"/>
      <c r="CB88" s="359"/>
      <c r="CC88" s="359"/>
      <c r="CD88" s="359"/>
      <c r="CE88" s="359"/>
      <c r="CF88" s="359"/>
      <c r="CG88" s="359"/>
      <c r="CH88" s="359"/>
      <c r="CI88" s="359"/>
      <c r="CJ88" s="359"/>
      <c r="CK88" s="359"/>
      <c r="CL88" s="359"/>
      <c r="CM88" s="359"/>
      <c r="CN88" s="359"/>
      <c r="CO88" s="359"/>
      <c r="CP88" s="359"/>
      <c r="CQ88" s="388" t="str">
        <f>IF(BY88="","",'1) Company information'!$E$16)</f>
        <v/>
      </c>
      <c r="CR88" s="388"/>
      <c r="CS88" s="388"/>
      <c r="CT88" s="399"/>
      <c r="CU88" s="413">
        <f t="shared" si="16"/>
        <v>0</v>
      </c>
      <c r="CV88" s="413"/>
      <c r="CW88" s="413"/>
      <c r="CX88" s="413"/>
      <c r="CY88" s="27"/>
      <c r="CZ88" s="27"/>
      <c r="DA88" s="27"/>
      <c r="DB88" s="27"/>
      <c r="DC88" s="198" t="str">
        <f t="shared" si="18"/>
        <v/>
      </c>
      <c r="DD88" s="198"/>
      <c r="DE88" s="198"/>
      <c r="DF88" s="198"/>
      <c r="DG88" s="198"/>
      <c r="DH88" s="198"/>
      <c r="DI88" s="198"/>
      <c r="DJ88" s="248"/>
      <c r="DK88" s="248"/>
      <c r="DL88" s="248"/>
      <c r="DM88" s="248"/>
      <c r="DN88" s="248"/>
      <c r="DO88" s="248"/>
      <c r="DP88" s="248"/>
    </row>
    <row r="89" spans="1:120" ht="24.75" customHeight="1" x14ac:dyDescent="0.25">
      <c r="A89" s="45">
        <v>23</v>
      </c>
      <c r="B89" s="359" t="str">
        <f t="shared" si="17"/>
        <v/>
      </c>
      <c r="C89" s="359"/>
      <c r="D89" s="359"/>
      <c r="E89" s="359"/>
      <c r="F89" s="359"/>
      <c r="G89" s="359"/>
      <c r="H89" s="359"/>
      <c r="I89" s="359"/>
      <c r="J89" s="359"/>
      <c r="K89" s="359"/>
      <c r="L89" s="359"/>
      <c r="M89" s="359"/>
      <c r="N89" s="359"/>
      <c r="O89" s="359"/>
      <c r="P89" s="359"/>
      <c r="Q89" s="359"/>
      <c r="R89" s="359"/>
      <c r="S89" s="359"/>
      <c r="T89" s="445" t="str">
        <f>IF(B89="","",'1) Company information'!$E$16)</f>
        <v/>
      </c>
      <c r="U89" s="446"/>
      <c r="V89" s="446"/>
      <c r="W89" s="447"/>
      <c r="X89" s="413"/>
      <c r="Y89" s="413"/>
      <c r="Z89" s="413"/>
      <c r="AA89" s="413"/>
      <c r="AB89" s="27"/>
      <c r="AC89" s="444"/>
      <c r="AD89" s="444"/>
      <c r="AE89" s="27"/>
      <c r="AF89" s="444"/>
      <c r="AG89" s="444"/>
      <c r="AH89" s="27"/>
      <c r="AI89" s="442" t="str">
        <f t="shared" si="14"/>
        <v/>
      </c>
      <c r="AJ89" s="442"/>
      <c r="AK89" s="129"/>
      <c r="BX89" s="45">
        <v>23</v>
      </c>
      <c r="BY89" s="359" t="str">
        <f t="shared" si="15"/>
        <v/>
      </c>
      <c r="BZ89" s="359"/>
      <c r="CA89" s="359"/>
      <c r="CB89" s="359"/>
      <c r="CC89" s="359"/>
      <c r="CD89" s="359"/>
      <c r="CE89" s="359"/>
      <c r="CF89" s="359"/>
      <c r="CG89" s="359"/>
      <c r="CH89" s="359"/>
      <c r="CI89" s="359"/>
      <c r="CJ89" s="359"/>
      <c r="CK89" s="359"/>
      <c r="CL89" s="359"/>
      <c r="CM89" s="359"/>
      <c r="CN89" s="359"/>
      <c r="CO89" s="359"/>
      <c r="CP89" s="359"/>
      <c r="CQ89" s="388" t="str">
        <f>IF(BY89="","",'1) Company information'!$E$16)</f>
        <v/>
      </c>
      <c r="CR89" s="388"/>
      <c r="CS89" s="388"/>
      <c r="CT89" s="399"/>
      <c r="CU89" s="413">
        <f t="shared" si="16"/>
        <v>0</v>
      </c>
      <c r="CV89" s="413"/>
      <c r="CW89" s="413"/>
      <c r="CX89" s="413"/>
      <c r="CY89" s="27"/>
      <c r="CZ89" s="27"/>
      <c r="DA89" s="27"/>
      <c r="DB89" s="27"/>
      <c r="DC89" s="198" t="str">
        <f t="shared" si="18"/>
        <v/>
      </c>
      <c r="DD89" s="198"/>
      <c r="DE89" s="198"/>
      <c r="DF89" s="198"/>
      <c r="DG89" s="198"/>
      <c r="DH89" s="198"/>
      <c r="DI89" s="198"/>
      <c r="DJ89" s="248"/>
      <c r="DK89" s="248"/>
      <c r="DL89" s="248"/>
      <c r="DM89" s="248"/>
      <c r="DN89" s="248"/>
      <c r="DO89" s="248"/>
      <c r="DP89" s="248"/>
    </row>
    <row r="90" spans="1:120" ht="24.75" customHeight="1" x14ac:dyDescent="0.25">
      <c r="A90" s="45">
        <v>24</v>
      </c>
      <c r="B90" s="359" t="str">
        <f t="shared" si="17"/>
        <v/>
      </c>
      <c r="C90" s="359"/>
      <c r="D90" s="359"/>
      <c r="E90" s="359"/>
      <c r="F90" s="359"/>
      <c r="G90" s="359"/>
      <c r="H90" s="359"/>
      <c r="I90" s="359"/>
      <c r="J90" s="359"/>
      <c r="K90" s="359"/>
      <c r="L90" s="359"/>
      <c r="M90" s="359"/>
      <c r="N90" s="359"/>
      <c r="O90" s="359"/>
      <c r="P90" s="359"/>
      <c r="Q90" s="359"/>
      <c r="R90" s="359"/>
      <c r="S90" s="359"/>
      <c r="T90" s="445" t="str">
        <f>IF(B90="","",'1) Company information'!$E$16)</f>
        <v/>
      </c>
      <c r="U90" s="446"/>
      <c r="V90" s="446"/>
      <c r="W90" s="447"/>
      <c r="X90" s="413"/>
      <c r="Y90" s="413"/>
      <c r="Z90" s="413"/>
      <c r="AA90" s="413"/>
      <c r="AB90" s="27"/>
      <c r="AC90" s="444"/>
      <c r="AD90" s="444"/>
      <c r="AE90" s="27"/>
      <c r="AF90" s="444"/>
      <c r="AG90" s="444"/>
      <c r="AH90" s="27"/>
      <c r="AI90" s="442" t="str">
        <f t="shared" si="14"/>
        <v/>
      </c>
      <c r="AJ90" s="442"/>
      <c r="AK90" s="129"/>
      <c r="BX90" s="45">
        <v>24</v>
      </c>
      <c r="BY90" s="359" t="str">
        <f t="shared" si="15"/>
        <v/>
      </c>
      <c r="BZ90" s="359"/>
      <c r="CA90" s="359"/>
      <c r="CB90" s="359"/>
      <c r="CC90" s="359"/>
      <c r="CD90" s="359"/>
      <c r="CE90" s="359"/>
      <c r="CF90" s="359"/>
      <c r="CG90" s="359"/>
      <c r="CH90" s="359"/>
      <c r="CI90" s="359"/>
      <c r="CJ90" s="359"/>
      <c r="CK90" s="359"/>
      <c r="CL90" s="359"/>
      <c r="CM90" s="359"/>
      <c r="CN90" s="359"/>
      <c r="CO90" s="359"/>
      <c r="CP90" s="359"/>
      <c r="CQ90" s="388" t="str">
        <f>IF(BY90="","",'1) Company information'!$E$16)</f>
        <v/>
      </c>
      <c r="CR90" s="388"/>
      <c r="CS90" s="388"/>
      <c r="CT90" s="399"/>
      <c r="CU90" s="413">
        <f t="shared" si="16"/>
        <v>0</v>
      </c>
      <c r="CV90" s="413"/>
      <c r="CW90" s="413"/>
      <c r="CX90" s="413"/>
      <c r="CY90" s="27"/>
      <c r="CZ90" s="27"/>
      <c r="DA90" s="27"/>
      <c r="DB90" s="27"/>
      <c r="DC90" s="198" t="str">
        <f t="shared" si="18"/>
        <v/>
      </c>
      <c r="DD90" s="198"/>
      <c r="DE90" s="198"/>
      <c r="DF90" s="198"/>
      <c r="DG90" s="198"/>
      <c r="DH90" s="198"/>
      <c r="DI90" s="198"/>
      <c r="DJ90" s="248"/>
      <c r="DK90" s="248"/>
      <c r="DL90" s="248"/>
      <c r="DM90" s="248"/>
      <c r="DN90" s="248"/>
      <c r="DO90" s="248"/>
      <c r="DP90" s="248"/>
    </row>
    <row r="91" spans="1:120" ht="24.75" customHeight="1" x14ac:dyDescent="0.25">
      <c r="A91" s="45">
        <v>25</v>
      </c>
      <c r="B91" s="359" t="str">
        <f t="shared" si="17"/>
        <v/>
      </c>
      <c r="C91" s="359"/>
      <c r="D91" s="359"/>
      <c r="E91" s="359"/>
      <c r="F91" s="359"/>
      <c r="G91" s="359"/>
      <c r="H91" s="359"/>
      <c r="I91" s="359"/>
      <c r="J91" s="359"/>
      <c r="K91" s="359"/>
      <c r="L91" s="359"/>
      <c r="M91" s="359"/>
      <c r="N91" s="359"/>
      <c r="O91" s="359"/>
      <c r="P91" s="359"/>
      <c r="Q91" s="359"/>
      <c r="R91" s="359"/>
      <c r="S91" s="359"/>
      <c r="T91" s="445" t="str">
        <f>IF(B91="","",'1) Company information'!$E$16)</f>
        <v/>
      </c>
      <c r="U91" s="446"/>
      <c r="V91" s="446"/>
      <c r="W91" s="447"/>
      <c r="X91" s="413"/>
      <c r="Y91" s="413"/>
      <c r="Z91" s="413"/>
      <c r="AA91" s="413"/>
      <c r="AB91" s="27"/>
      <c r="AC91" s="444"/>
      <c r="AD91" s="444"/>
      <c r="AE91" s="27"/>
      <c r="AF91" s="444"/>
      <c r="AG91" s="444"/>
      <c r="AH91" s="27"/>
      <c r="AI91" s="442" t="str">
        <f t="shared" si="14"/>
        <v/>
      </c>
      <c r="AJ91" s="442"/>
      <c r="AK91" s="129"/>
      <c r="BX91" s="45">
        <v>25</v>
      </c>
      <c r="BY91" s="359" t="str">
        <f t="shared" si="15"/>
        <v/>
      </c>
      <c r="BZ91" s="359"/>
      <c r="CA91" s="359"/>
      <c r="CB91" s="359"/>
      <c r="CC91" s="359"/>
      <c r="CD91" s="359"/>
      <c r="CE91" s="359"/>
      <c r="CF91" s="359"/>
      <c r="CG91" s="359"/>
      <c r="CH91" s="359"/>
      <c r="CI91" s="359"/>
      <c r="CJ91" s="359"/>
      <c r="CK91" s="359"/>
      <c r="CL91" s="359"/>
      <c r="CM91" s="359"/>
      <c r="CN91" s="359"/>
      <c r="CO91" s="359"/>
      <c r="CP91" s="359"/>
      <c r="CQ91" s="388" t="str">
        <f>IF(BY91="","",'1) Company information'!$E$16)</f>
        <v/>
      </c>
      <c r="CR91" s="388"/>
      <c r="CS91" s="388"/>
      <c r="CT91" s="399"/>
      <c r="CU91" s="413">
        <f t="shared" si="16"/>
        <v>0</v>
      </c>
      <c r="CV91" s="413"/>
      <c r="CW91" s="413"/>
      <c r="CX91" s="413"/>
      <c r="CY91" s="27"/>
      <c r="CZ91" s="27"/>
      <c r="DA91" s="27"/>
      <c r="DB91" s="27"/>
      <c r="DC91" s="198" t="str">
        <f t="shared" si="18"/>
        <v/>
      </c>
      <c r="DD91" s="198"/>
      <c r="DE91" s="198"/>
      <c r="DF91" s="198"/>
      <c r="DG91" s="198"/>
      <c r="DH91" s="198"/>
      <c r="DI91" s="198"/>
      <c r="DJ91" s="248"/>
      <c r="DK91" s="248"/>
      <c r="DL91" s="248"/>
      <c r="DM91" s="248"/>
      <c r="DN91" s="248"/>
      <c r="DO91" s="248"/>
      <c r="DP91" s="248"/>
    </row>
    <row r="92" spans="1:120" ht="24.75" hidden="1" customHeight="1" x14ac:dyDescent="0.25">
      <c r="A92" s="45">
        <v>26</v>
      </c>
      <c r="B92" s="359" t="str">
        <f t="shared" si="17"/>
        <v/>
      </c>
      <c r="C92" s="359"/>
      <c r="D92" s="359"/>
      <c r="E92" s="359"/>
      <c r="F92" s="359"/>
      <c r="G92" s="359"/>
      <c r="H92" s="359"/>
      <c r="I92" s="359"/>
      <c r="J92" s="359"/>
      <c r="K92" s="359"/>
      <c r="L92" s="359"/>
      <c r="M92" s="359"/>
      <c r="N92" s="359"/>
      <c r="O92" s="359"/>
      <c r="P92" s="359"/>
      <c r="Q92" s="359"/>
      <c r="R92" s="359"/>
      <c r="S92" s="359"/>
      <c r="T92" s="445" t="str">
        <f>IF(B92="","",'1) Company information'!$E$16)</f>
        <v/>
      </c>
      <c r="U92" s="446"/>
      <c r="V92" s="446"/>
      <c r="W92" s="447"/>
      <c r="X92" s="413"/>
      <c r="Y92" s="413"/>
      <c r="Z92" s="413"/>
      <c r="AA92" s="413"/>
      <c r="AB92" s="27"/>
      <c r="AC92" s="444"/>
      <c r="AD92" s="444"/>
      <c r="AE92" s="27"/>
      <c r="AF92" s="444"/>
      <c r="AG92" s="444"/>
      <c r="AH92" s="27"/>
      <c r="AI92" s="442" t="str">
        <f t="shared" si="14"/>
        <v/>
      </c>
      <c r="AJ92" s="442"/>
      <c r="AK92" s="129"/>
      <c r="BX92" s="45">
        <v>26</v>
      </c>
      <c r="BY92" s="359" t="str">
        <f t="shared" si="15"/>
        <v/>
      </c>
      <c r="BZ92" s="359"/>
      <c r="CA92" s="359"/>
      <c r="CB92" s="359"/>
      <c r="CC92" s="359"/>
      <c r="CD92" s="359"/>
      <c r="CE92" s="359"/>
      <c r="CF92" s="359"/>
      <c r="CG92" s="359"/>
      <c r="CH92" s="359"/>
      <c r="CI92" s="359"/>
      <c r="CJ92" s="359"/>
      <c r="CK92" s="359"/>
      <c r="CL92" s="359"/>
      <c r="CM92" s="359"/>
      <c r="CN92" s="359"/>
      <c r="CO92" s="359"/>
      <c r="CP92" s="359"/>
      <c r="CQ92" s="388" t="str">
        <f>IF(BY92="","",'1) Company information'!$E$16)</f>
        <v/>
      </c>
      <c r="CR92" s="388"/>
      <c r="CS92" s="388"/>
      <c r="CT92" s="399"/>
      <c r="CU92" s="413">
        <f t="shared" si="16"/>
        <v>0</v>
      </c>
      <c r="CV92" s="413"/>
      <c r="CW92" s="413"/>
      <c r="CX92" s="413"/>
      <c r="CY92" s="27"/>
      <c r="CZ92" s="27"/>
      <c r="DA92" s="27"/>
      <c r="DB92" s="27"/>
      <c r="DC92" s="198" t="str">
        <f t="shared" si="18"/>
        <v/>
      </c>
      <c r="DD92" s="198"/>
      <c r="DE92" s="198"/>
      <c r="DF92" s="198"/>
      <c r="DG92" s="198"/>
      <c r="DH92" s="198"/>
      <c r="DI92" s="198"/>
      <c r="DJ92" s="248"/>
      <c r="DK92" s="248"/>
      <c r="DL92" s="248"/>
      <c r="DM92" s="248"/>
      <c r="DN92" s="248"/>
      <c r="DO92" s="248"/>
      <c r="DP92" s="248"/>
    </row>
    <row r="93" spans="1:120" ht="24.75" hidden="1" customHeight="1" x14ac:dyDescent="0.25">
      <c r="A93" s="45">
        <v>27</v>
      </c>
      <c r="B93" s="359" t="str">
        <f t="shared" si="17"/>
        <v/>
      </c>
      <c r="C93" s="359"/>
      <c r="D93" s="359"/>
      <c r="E93" s="359"/>
      <c r="F93" s="359"/>
      <c r="G93" s="359"/>
      <c r="H93" s="359"/>
      <c r="I93" s="359"/>
      <c r="J93" s="359"/>
      <c r="K93" s="359"/>
      <c r="L93" s="359"/>
      <c r="M93" s="359"/>
      <c r="N93" s="359"/>
      <c r="O93" s="359"/>
      <c r="P93" s="359"/>
      <c r="Q93" s="359"/>
      <c r="R93" s="359"/>
      <c r="S93" s="359"/>
      <c r="T93" s="445" t="str">
        <f>IF(B93="","",'1) Company information'!$E$16)</f>
        <v/>
      </c>
      <c r="U93" s="446"/>
      <c r="V93" s="446"/>
      <c r="W93" s="447"/>
      <c r="X93" s="413"/>
      <c r="Y93" s="413"/>
      <c r="Z93" s="413"/>
      <c r="AA93" s="413"/>
      <c r="AB93" s="27"/>
      <c r="AC93" s="444"/>
      <c r="AD93" s="444"/>
      <c r="AE93" s="27"/>
      <c r="AF93" s="444"/>
      <c r="AG93" s="444"/>
      <c r="AH93" s="27"/>
      <c r="AI93" s="442" t="str">
        <f t="shared" si="14"/>
        <v/>
      </c>
      <c r="AJ93" s="442"/>
      <c r="AK93" s="129"/>
      <c r="BX93" s="45">
        <v>27</v>
      </c>
      <c r="BY93" s="359" t="str">
        <f t="shared" si="15"/>
        <v/>
      </c>
      <c r="BZ93" s="359"/>
      <c r="CA93" s="359"/>
      <c r="CB93" s="359"/>
      <c r="CC93" s="359"/>
      <c r="CD93" s="359"/>
      <c r="CE93" s="359"/>
      <c r="CF93" s="359"/>
      <c r="CG93" s="359"/>
      <c r="CH93" s="359"/>
      <c r="CI93" s="359"/>
      <c r="CJ93" s="359"/>
      <c r="CK93" s="359"/>
      <c r="CL93" s="359"/>
      <c r="CM93" s="359"/>
      <c r="CN93" s="359"/>
      <c r="CO93" s="359"/>
      <c r="CP93" s="359"/>
      <c r="CQ93" s="388" t="str">
        <f>IF(BY93="","",'1) Company information'!$E$16)</f>
        <v/>
      </c>
      <c r="CR93" s="388"/>
      <c r="CS93" s="388"/>
      <c r="CT93" s="399"/>
      <c r="CU93" s="413">
        <f t="shared" si="16"/>
        <v>0</v>
      </c>
      <c r="CV93" s="413"/>
      <c r="CW93" s="413"/>
      <c r="CX93" s="413"/>
      <c r="CY93" s="27"/>
      <c r="CZ93" s="27"/>
      <c r="DA93" s="27"/>
      <c r="DB93" s="27"/>
      <c r="DC93" s="198" t="str">
        <f t="shared" si="18"/>
        <v/>
      </c>
      <c r="DD93" s="198"/>
      <c r="DE93" s="198"/>
      <c r="DF93" s="198"/>
      <c r="DG93" s="198"/>
      <c r="DH93" s="198"/>
      <c r="DI93" s="198"/>
      <c r="DJ93" s="248"/>
      <c r="DK93" s="248"/>
      <c r="DL93" s="248"/>
      <c r="DM93" s="248"/>
      <c r="DN93" s="248"/>
      <c r="DO93" s="248"/>
      <c r="DP93" s="248"/>
    </row>
    <row r="94" spans="1:120" ht="24.75" hidden="1" customHeight="1" x14ac:dyDescent="0.25">
      <c r="A94" s="45">
        <v>28</v>
      </c>
      <c r="B94" s="359" t="str">
        <f t="shared" si="17"/>
        <v/>
      </c>
      <c r="C94" s="359"/>
      <c r="D94" s="359"/>
      <c r="E94" s="359"/>
      <c r="F94" s="359"/>
      <c r="G94" s="359"/>
      <c r="H94" s="359"/>
      <c r="I94" s="359"/>
      <c r="J94" s="359"/>
      <c r="K94" s="359"/>
      <c r="L94" s="359"/>
      <c r="M94" s="359"/>
      <c r="N94" s="359"/>
      <c r="O94" s="359"/>
      <c r="P94" s="359"/>
      <c r="Q94" s="359"/>
      <c r="R94" s="359"/>
      <c r="S94" s="359"/>
      <c r="T94" s="445" t="str">
        <f>IF(B94="","",'1) Company information'!$E$16)</f>
        <v/>
      </c>
      <c r="U94" s="446"/>
      <c r="V94" s="446"/>
      <c r="W94" s="447"/>
      <c r="X94" s="413"/>
      <c r="Y94" s="413"/>
      <c r="Z94" s="413"/>
      <c r="AA94" s="413"/>
      <c r="AB94" s="27"/>
      <c r="AC94" s="444"/>
      <c r="AD94" s="444"/>
      <c r="AE94" s="27"/>
      <c r="AF94" s="444"/>
      <c r="AG94" s="444"/>
      <c r="AH94" s="27"/>
      <c r="AI94" s="442" t="str">
        <f t="shared" si="14"/>
        <v/>
      </c>
      <c r="AJ94" s="442"/>
      <c r="AK94" s="129"/>
      <c r="BX94" s="45">
        <v>28</v>
      </c>
      <c r="BY94" s="359" t="str">
        <f t="shared" si="15"/>
        <v/>
      </c>
      <c r="BZ94" s="359"/>
      <c r="CA94" s="359"/>
      <c r="CB94" s="359"/>
      <c r="CC94" s="359"/>
      <c r="CD94" s="359"/>
      <c r="CE94" s="359"/>
      <c r="CF94" s="359"/>
      <c r="CG94" s="359"/>
      <c r="CH94" s="359"/>
      <c r="CI94" s="359"/>
      <c r="CJ94" s="359"/>
      <c r="CK94" s="359"/>
      <c r="CL94" s="359"/>
      <c r="CM94" s="359"/>
      <c r="CN94" s="359"/>
      <c r="CO94" s="359"/>
      <c r="CP94" s="359"/>
      <c r="CQ94" s="388" t="str">
        <f>IF(BY94="","",'1) Company information'!$E$16)</f>
        <v/>
      </c>
      <c r="CR94" s="388"/>
      <c r="CS94" s="388"/>
      <c r="CT94" s="399"/>
      <c r="CU94" s="413">
        <f t="shared" si="16"/>
        <v>0</v>
      </c>
      <c r="CV94" s="413"/>
      <c r="CW94" s="413"/>
      <c r="CX94" s="413"/>
      <c r="CY94" s="27"/>
      <c r="CZ94" s="27"/>
      <c r="DA94" s="27"/>
      <c r="DB94" s="27"/>
      <c r="DC94" s="198" t="str">
        <f t="shared" si="18"/>
        <v/>
      </c>
      <c r="DD94" s="198"/>
      <c r="DE94" s="198"/>
      <c r="DF94" s="198"/>
      <c r="DG94" s="198"/>
      <c r="DH94" s="198"/>
      <c r="DI94" s="198"/>
      <c r="DJ94" s="248"/>
      <c r="DK94" s="248"/>
      <c r="DL94" s="248"/>
      <c r="DM94" s="248"/>
      <c r="DN94" s="248"/>
      <c r="DO94" s="248"/>
      <c r="DP94" s="248"/>
    </row>
    <row r="95" spans="1:120" ht="24.75" hidden="1" customHeight="1" x14ac:dyDescent="0.25">
      <c r="A95" s="45">
        <v>29</v>
      </c>
      <c r="B95" s="359" t="str">
        <f t="shared" si="17"/>
        <v/>
      </c>
      <c r="C95" s="359"/>
      <c r="D95" s="359"/>
      <c r="E95" s="359"/>
      <c r="F95" s="359"/>
      <c r="G95" s="359"/>
      <c r="H95" s="359"/>
      <c r="I95" s="359"/>
      <c r="J95" s="359"/>
      <c r="K95" s="359"/>
      <c r="L95" s="359"/>
      <c r="M95" s="359"/>
      <c r="N95" s="359"/>
      <c r="O95" s="359"/>
      <c r="P95" s="359"/>
      <c r="Q95" s="359"/>
      <c r="R95" s="359"/>
      <c r="S95" s="359"/>
      <c r="T95" s="445" t="str">
        <f>IF(B95="","",'1) Company information'!$E$16)</f>
        <v/>
      </c>
      <c r="U95" s="446"/>
      <c r="V95" s="446"/>
      <c r="W95" s="447"/>
      <c r="X95" s="413"/>
      <c r="Y95" s="413"/>
      <c r="Z95" s="413"/>
      <c r="AA95" s="413"/>
      <c r="AB95" s="27"/>
      <c r="AC95" s="444"/>
      <c r="AD95" s="444"/>
      <c r="AE95" s="27"/>
      <c r="AF95" s="444"/>
      <c r="AG95" s="444"/>
      <c r="AH95" s="27"/>
      <c r="AI95" s="442" t="str">
        <f t="shared" si="14"/>
        <v/>
      </c>
      <c r="AJ95" s="442"/>
      <c r="AK95" s="129"/>
      <c r="BX95" s="45">
        <v>29</v>
      </c>
      <c r="BY95" s="359" t="str">
        <f t="shared" si="15"/>
        <v/>
      </c>
      <c r="BZ95" s="359"/>
      <c r="CA95" s="359"/>
      <c r="CB95" s="359"/>
      <c r="CC95" s="359"/>
      <c r="CD95" s="359"/>
      <c r="CE95" s="359"/>
      <c r="CF95" s="359"/>
      <c r="CG95" s="359"/>
      <c r="CH95" s="359"/>
      <c r="CI95" s="359"/>
      <c r="CJ95" s="359"/>
      <c r="CK95" s="359"/>
      <c r="CL95" s="359"/>
      <c r="CM95" s="359"/>
      <c r="CN95" s="359"/>
      <c r="CO95" s="359"/>
      <c r="CP95" s="359"/>
      <c r="CQ95" s="388" t="str">
        <f>IF(BY95="","",'1) Company information'!$E$16)</f>
        <v/>
      </c>
      <c r="CR95" s="388"/>
      <c r="CS95" s="388"/>
      <c r="CT95" s="399"/>
      <c r="CU95" s="413">
        <f t="shared" si="16"/>
        <v>0</v>
      </c>
      <c r="CV95" s="413"/>
      <c r="CW95" s="413"/>
      <c r="CX95" s="413"/>
      <c r="CY95" s="27"/>
      <c r="CZ95" s="27"/>
      <c r="DA95" s="27"/>
      <c r="DB95" s="27"/>
      <c r="DC95" s="198" t="str">
        <f t="shared" si="18"/>
        <v/>
      </c>
      <c r="DD95" s="198"/>
      <c r="DE95" s="198"/>
      <c r="DF95" s="198"/>
      <c r="DG95" s="198"/>
      <c r="DH95" s="198"/>
      <c r="DI95" s="198"/>
      <c r="DJ95" s="248"/>
      <c r="DK95" s="248"/>
      <c r="DL95" s="248"/>
      <c r="DM95" s="248"/>
      <c r="DN95" s="248"/>
      <c r="DO95" s="248"/>
      <c r="DP95" s="248"/>
    </row>
    <row r="96" spans="1:120" ht="24.75" hidden="1" customHeight="1" x14ac:dyDescent="0.25">
      <c r="A96" s="45">
        <v>30</v>
      </c>
      <c r="B96" s="359" t="str">
        <f t="shared" si="17"/>
        <v/>
      </c>
      <c r="C96" s="359"/>
      <c r="D96" s="359"/>
      <c r="E96" s="359"/>
      <c r="F96" s="359"/>
      <c r="G96" s="359"/>
      <c r="H96" s="359"/>
      <c r="I96" s="359"/>
      <c r="J96" s="359"/>
      <c r="K96" s="359"/>
      <c r="L96" s="359"/>
      <c r="M96" s="359"/>
      <c r="N96" s="359"/>
      <c r="O96" s="359"/>
      <c r="P96" s="359"/>
      <c r="Q96" s="359"/>
      <c r="R96" s="359"/>
      <c r="S96" s="359"/>
      <c r="T96" s="445" t="str">
        <f>IF(B96="","",'1) Company information'!$E$16)</f>
        <v/>
      </c>
      <c r="U96" s="446"/>
      <c r="V96" s="446"/>
      <c r="W96" s="447"/>
      <c r="X96" s="413"/>
      <c r="Y96" s="413"/>
      <c r="Z96" s="413"/>
      <c r="AA96" s="413"/>
      <c r="AB96" s="27"/>
      <c r="AC96" s="444"/>
      <c r="AD96" s="444"/>
      <c r="AE96" s="27"/>
      <c r="AF96" s="444"/>
      <c r="AG96" s="444"/>
      <c r="AH96" s="27"/>
      <c r="AI96" s="442" t="str">
        <f t="shared" si="14"/>
        <v/>
      </c>
      <c r="AJ96" s="442"/>
      <c r="AK96" s="129"/>
      <c r="BX96" s="45">
        <v>30</v>
      </c>
      <c r="BY96" s="359" t="str">
        <f t="shared" si="15"/>
        <v/>
      </c>
      <c r="BZ96" s="359"/>
      <c r="CA96" s="359"/>
      <c r="CB96" s="359"/>
      <c r="CC96" s="359"/>
      <c r="CD96" s="359"/>
      <c r="CE96" s="359"/>
      <c r="CF96" s="359"/>
      <c r="CG96" s="359"/>
      <c r="CH96" s="359"/>
      <c r="CI96" s="359"/>
      <c r="CJ96" s="359"/>
      <c r="CK96" s="359"/>
      <c r="CL96" s="359"/>
      <c r="CM96" s="359"/>
      <c r="CN96" s="359"/>
      <c r="CO96" s="359"/>
      <c r="CP96" s="359"/>
      <c r="CQ96" s="388" t="str">
        <f>IF(BY96="","",'1) Company information'!$E$16)</f>
        <v/>
      </c>
      <c r="CR96" s="388"/>
      <c r="CS96" s="388"/>
      <c r="CT96" s="399"/>
      <c r="CU96" s="413">
        <f t="shared" si="16"/>
        <v>0</v>
      </c>
      <c r="CV96" s="413"/>
      <c r="CW96" s="413"/>
      <c r="CX96" s="413"/>
      <c r="CY96" s="27"/>
      <c r="CZ96" s="27"/>
      <c r="DA96" s="27"/>
      <c r="DB96" s="27"/>
      <c r="DC96" s="198" t="str">
        <f t="shared" si="18"/>
        <v/>
      </c>
      <c r="DD96" s="198"/>
      <c r="DE96" s="198"/>
      <c r="DF96" s="198"/>
      <c r="DG96" s="198"/>
      <c r="DH96" s="198"/>
      <c r="DI96" s="198"/>
      <c r="DJ96" s="248"/>
      <c r="DK96" s="248"/>
      <c r="DL96" s="248"/>
      <c r="DM96" s="248"/>
      <c r="DN96" s="248"/>
      <c r="DO96" s="248"/>
      <c r="DP96" s="248"/>
    </row>
    <row r="97" spans="1:120" ht="24.75" hidden="1" customHeight="1" x14ac:dyDescent="0.25">
      <c r="A97" s="45">
        <v>31</v>
      </c>
      <c r="B97" s="359" t="str">
        <f t="shared" si="17"/>
        <v/>
      </c>
      <c r="C97" s="359"/>
      <c r="D97" s="359"/>
      <c r="E97" s="359"/>
      <c r="F97" s="359"/>
      <c r="G97" s="359"/>
      <c r="H97" s="359"/>
      <c r="I97" s="359"/>
      <c r="J97" s="359"/>
      <c r="K97" s="359"/>
      <c r="L97" s="359"/>
      <c r="M97" s="359"/>
      <c r="N97" s="359"/>
      <c r="O97" s="359"/>
      <c r="P97" s="359"/>
      <c r="Q97" s="359"/>
      <c r="R97" s="359"/>
      <c r="S97" s="359"/>
      <c r="T97" s="445" t="str">
        <f>IF(B97="","",'1) Company information'!$E$16)</f>
        <v/>
      </c>
      <c r="U97" s="446"/>
      <c r="V97" s="446"/>
      <c r="W97" s="447"/>
      <c r="X97" s="413"/>
      <c r="Y97" s="413"/>
      <c r="Z97" s="413"/>
      <c r="AA97" s="413"/>
      <c r="AB97" s="27"/>
      <c r="AC97" s="444"/>
      <c r="AD97" s="444"/>
      <c r="AE97" s="27"/>
      <c r="AF97" s="444"/>
      <c r="AG97" s="444"/>
      <c r="AH97" s="27"/>
      <c r="AI97" s="442" t="str">
        <f t="shared" si="14"/>
        <v/>
      </c>
      <c r="AJ97" s="442"/>
      <c r="AK97" s="129"/>
      <c r="BX97" s="45">
        <v>31</v>
      </c>
      <c r="BY97" s="359" t="str">
        <f t="shared" si="15"/>
        <v/>
      </c>
      <c r="BZ97" s="359"/>
      <c r="CA97" s="359"/>
      <c r="CB97" s="359"/>
      <c r="CC97" s="359"/>
      <c r="CD97" s="359"/>
      <c r="CE97" s="359"/>
      <c r="CF97" s="359"/>
      <c r="CG97" s="359"/>
      <c r="CH97" s="359"/>
      <c r="CI97" s="359"/>
      <c r="CJ97" s="359"/>
      <c r="CK97" s="359"/>
      <c r="CL97" s="359"/>
      <c r="CM97" s="359"/>
      <c r="CN97" s="359"/>
      <c r="CO97" s="359"/>
      <c r="CP97" s="359"/>
      <c r="CQ97" s="388" t="str">
        <f>IF(BY97="","",'1) Company information'!$E$16)</f>
        <v/>
      </c>
      <c r="CR97" s="388"/>
      <c r="CS97" s="388"/>
      <c r="CT97" s="399"/>
      <c r="CU97" s="413">
        <f t="shared" si="16"/>
        <v>0</v>
      </c>
      <c r="CV97" s="413"/>
      <c r="CW97" s="413"/>
      <c r="CX97" s="413"/>
      <c r="CY97" s="27"/>
      <c r="CZ97" s="27"/>
      <c r="DA97" s="27"/>
      <c r="DB97" s="27"/>
      <c r="DC97" s="198" t="str">
        <f t="shared" si="18"/>
        <v/>
      </c>
      <c r="DD97" s="198"/>
      <c r="DE97" s="198"/>
      <c r="DF97" s="198"/>
      <c r="DG97" s="198"/>
      <c r="DH97" s="198"/>
      <c r="DI97" s="198"/>
      <c r="DJ97" s="248"/>
      <c r="DK97" s="248"/>
      <c r="DL97" s="248"/>
      <c r="DM97" s="248"/>
      <c r="DN97" s="248"/>
      <c r="DO97" s="248"/>
      <c r="DP97" s="248"/>
    </row>
    <row r="98" spans="1:120" ht="24.75" hidden="1" customHeight="1" x14ac:dyDescent="0.25">
      <c r="A98" s="45">
        <v>32</v>
      </c>
      <c r="B98" s="359" t="str">
        <f t="shared" si="17"/>
        <v/>
      </c>
      <c r="C98" s="359"/>
      <c r="D98" s="359"/>
      <c r="E98" s="359"/>
      <c r="F98" s="359"/>
      <c r="G98" s="359"/>
      <c r="H98" s="359"/>
      <c r="I98" s="359"/>
      <c r="J98" s="359"/>
      <c r="K98" s="359"/>
      <c r="L98" s="359"/>
      <c r="M98" s="359"/>
      <c r="N98" s="359"/>
      <c r="O98" s="359"/>
      <c r="P98" s="359"/>
      <c r="Q98" s="359"/>
      <c r="R98" s="359"/>
      <c r="S98" s="359"/>
      <c r="T98" s="445" t="str">
        <f>IF(B98="","",'1) Company information'!$E$16)</f>
        <v/>
      </c>
      <c r="U98" s="446"/>
      <c r="V98" s="446"/>
      <c r="W98" s="447"/>
      <c r="X98" s="413"/>
      <c r="Y98" s="413"/>
      <c r="Z98" s="413"/>
      <c r="AA98" s="413"/>
      <c r="AB98" s="27"/>
      <c r="AC98" s="444"/>
      <c r="AD98" s="444"/>
      <c r="AE98" s="27"/>
      <c r="AF98" s="444"/>
      <c r="AG98" s="444"/>
      <c r="AH98" s="27"/>
      <c r="AI98" s="442" t="str">
        <f t="shared" si="14"/>
        <v/>
      </c>
      <c r="AJ98" s="442"/>
      <c r="AK98" s="129"/>
      <c r="BX98" s="45">
        <v>32</v>
      </c>
      <c r="BY98" s="359" t="str">
        <f t="shared" si="15"/>
        <v/>
      </c>
      <c r="BZ98" s="359"/>
      <c r="CA98" s="359"/>
      <c r="CB98" s="359"/>
      <c r="CC98" s="359"/>
      <c r="CD98" s="359"/>
      <c r="CE98" s="359"/>
      <c r="CF98" s="359"/>
      <c r="CG98" s="359"/>
      <c r="CH98" s="359"/>
      <c r="CI98" s="359"/>
      <c r="CJ98" s="359"/>
      <c r="CK98" s="359"/>
      <c r="CL98" s="359"/>
      <c r="CM98" s="359"/>
      <c r="CN98" s="359"/>
      <c r="CO98" s="359"/>
      <c r="CP98" s="359"/>
      <c r="CQ98" s="388" t="str">
        <f>IF(BY98="","",'1) Company information'!$E$16)</f>
        <v/>
      </c>
      <c r="CR98" s="388"/>
      <c r="CS98" s="388"/>
      <c r="CT98" s="399"/>
      <c r="CU98" s="413">
        <f t="shared" si="16"/>
        <v>0</v>
      </c>
      <c r="CV98" s="413"/>
      <c r="CW98" s="413"/>
      <c r="CX98" s="413"/>
      <c r="CY98" s="27"/>
      <c r="CZ98" s="27"/>
      <c r="DA98" s="27"/>
      <c r="DB98" s="27"/>
      <c r="DC98" s="198" t="str">
        <f t="shared" si="18"/>
        <v/>
      </c>
      <c r="DD98" s="198"/>
      <c r="DE98" s="198"/>
      <c r="DF98" s="198"/>
      <c r="DG98" s="198"/>
      <c r="DH98" s="198"/>
      <c r="DI98" s="198"/>
      <c r="DJ98" s="248"/>
      <c r="DK98" s="248"/>
      <c r="DL98" s="248"/>
      <c r="DM98" s="248"/>
      <c r="DN98" s="248"/>
      <c r="DO98" s="248"/>
      <c r="DP98" s="248"/>
    </row>
    <row r="99" spans="1:120" ht="24.75" hidden="1" customHeight="1" x14ac:dyDescent="0.25">
      <c r="A99" s="45">
        <v>33</v>
      </c>
      <c r="B99" s="359" t="str">
        <f t="shared" si="17"/>
        <v/>
      </c>
      <c r="C99" s="359"/>
      <c r="D99" s="359"/>
      <c r="E99" s="359"/>
      <c r="F99" s="359"/>
      <c r="G99" s="359"/>
      <c r="H99" s="359"/>
      <c r="I99" s="359"/>
      <c r="J99" s="359"/>
      <c r="K99" s="359"/>
      <c r="L99" s="359"/>
      <c r="M99" s="359"/>
      <c r="N99" s="359"/>
      <c r="O99" s="359"/>
      <c r="P99" s="359"/>
      <c r="Q99" s="359"/>
      <c r="R99" s="359"/>
      <c r="S99" s="359"/>
      <c r="T99" s="445" t="str">
        <f>IF(B99="","",'1) Company information'!$E$16)</f>
        <v/>
      </c>
      <c r="U99" s="446"/>
      <c r="V99" s="446"/>
      <c r="W99" s="447"/>
      <c r="X99" s="413"/>
      <c r="Y99" s="413"/>
      <c r="Z99" s="413"/>
      <c r="AA99" s="413"/>
      <c r="AB99" s="27"/>
      <c r="AC99" s="444"/>
      <c r="AD99" s="444"/>
      <c r="AE99" s="27"/>
      <c r="AF99" s="444"/>
      <c r="AG99" s="444"/>
      <c r="AH99" s="27"/>
      <c r="AI99" s="442" t="str">
        <f t="shared" ref="AI99:AI116" si="19">IF(SUM(AC99:AG99)=0,"",SUM(AC99:AG99))</f>
        <v/>
      </c>
      <c r="AJ99" s="442"/>
      <c r="AK99" s="129"/>
      <c r="BX99" s="45">
        <v>33</v>
      </c>
      <c r="BY99" s="359" t="str">
        <f t="shared" si="15"/>
        <v/>
      </c>
      <c r="BZ99" s="359"/>
      <c r="CA99" s="359"/>
      <c r="CB99" s="359"/>
      <c r="CC99" s="359"/>
      <c r="CD99" s="359"/>
      <c r="CE99" s="359"/>
      <c r="CF99" s="359"/>
      <c r="CG99" s="359"/>
      <c r="CH99" s="359"/>
      <c r="CI99" s="359"/>
      <c r="CJ99" s="359"/>
      <c r="CK99" s="359"/>
      <c r="CL99" s="359"/>
      <c r="CM99" s="359"/>
      <c r="CN99" s="359"/>
      <c r="CO99" s="359"/>
      <c r="CP99" s="359"/>
      <c r="CQ99" s="388" t="str">
        <f>IF(BY99="","",'1) Company information'!$E$16)</f>
        <v/>
      </c>
      <c r="CR99" s="388"/>
      <c r="CS99" s="388"/>
      <c r="CT99" s="399"/>
      <c r="CU99" s="413">
        <f t="shared" si="16"/>
        <v>0</v>
      </c>
      <c r="CV99" s="413"/>
      <c r="CW99" s="413"/>
      <c r="CX99" s="413"/>
      <c r="CY99" s="27"/>
      <c r="CZ99" s="27"/>
      <c r="DA99" s="27"/>
      <c r="DB99" s="27"/>
      <c r="DC99" s="198" t="str">
        <f t="shared" si="18"/>
        <v/>
      </c>
      <c r="DD99" s="198"/>
      <c r="DE99" s="198"/>
      <c r="DF99" s="198"/>
      <c r="DG99" s="198"/>
      <c r="DH99" s="198"/>
      <c r="DI99" s="198"/>
      <c r="DJ99" s="248"/>
      <c r="DK99" s="248"/>
      <c r="DL99" s="248"/>
      <c r="DM99" s="248"/>
      <c r="DN99" s="248"/>
      <c r="DO99" s="248"/>
      <c r="DP99" s="248"/>
    </row>
    <row r="100" spans="1:120" ht="24.75" hidden="1" customHeight="1" x14ac:dyDescent="0.25">
      <c r="A100" s="45">
        <v>34</v>
      </c>
      <c r="B100" s="359" t="str">
        <f t="shared" si="17"/>
        <v/>
      </c>
      <c r="C100" s="359"/>
      <c r="D100" s="359"/>
      <c r="E100" s="359"/>
      <c r="F100" s="359"/>
      <c r="G100" s="359"/>
      <c r="H100" s="359"/>
      <c r="I100" s="359"/>
      <c r="J100" s="359"/>
      <c r="K100" s="359"/>
      <c r="L100" s="359"/>
      <c r="M100" s="359"/>
      <c r="N100" s="359"/>
      <c r="O100" s="359"/>
      <c r="P100" s="359"/>
      <c r="Q100" s="359"/>
      <c r="R100" s="359"/>
      <c r="S100" s="359"/>
      <c r="T100" s="445" t="str">
        <f>IF(B100="","",'1) Company information'!$E$16)</f>
        <v/>
      </c>
      <c r="U100" s="446"/>
      <c r="V100" s="446"/>
      <c r="W100" s="447"/>
      <c r="X100" s="413"/>
      <c r="Y100" s="413"/>
      <c r="Z100" s="413"/>
      <c r="AA100" s="413"/>
      <c r="AB100" s="27"/>
      <c r="AC100" s="444"/>
      <c r="AD100" s="444"/>
      <c r="AE100" s="27"/>
      <c r="AF100" s="444"/>
      <c r="AG100" s="444"/>
      <c r="AH100" s="27"/>
      <c r="AI100" s="442" t="str">
        <f t="shared" si="19"/>
        <v/>
      </c>
      <c r="AJ100" s="442"/>
      <c r="AK100" s="129"/>
      <c r="BX100" s="45">
        <v>34</v>
      </c>
      <c r="BY100" s="359" t="str">
        <f t="shared" si="15"/>
        <v/>
      </c>
      <c r="BZ100" s="359"/>
      <c r="CA100" s="359"/>
      <c r="CB100" s="359"/>
      <c r="CC100" s="359"/>
      <c r="CD100" s="359"/>
      <c r="CE100" s="359"/>
      <c r="CF100" s="359"/>
      <c r="CG100" s="359"/>
      <c r="CH100" s="359"/>
      <c r="CI100" s="359"/>
      <c r="CJ100" s="359"/>
      <c r="CK100" s="359"/>
      <c r="CL100" s="359"/>
      <c r="CM100" s="359"/>
      <c r="CN100" s="359"/>
      <c r="CO100" s="359"/>
      <c r="CP100" s="359"/>
      <c r="CQ100" s="388" t="str">
        <f>IF(BY100="","",'1) Company information'!$E$16)</f>
        <v/>
      </c>
      <c r="CR100" s="388"/>
      <c r="CS100" s="388"/>
      <c r="CT100" s="399"/>
      <c r="CU100" s="413">
        <f t="shared" si="16"/>
        <v>0</v>
      </c>
      <c r="CV100" s="413"/>
      <c r="CW100" s="413"/>
      <c r="CX100" s="413"/>
      <c r="CY100" s="27"/>
      <c r="CZ100" s="27"/>
      <c r="DA100" s="27"/>
      <c r="DB100" s="27"/>
      <c r="DC100" s="198" t="str">
        <f t="shared" si="18"/>
        <v/>
      </c>
      <c r="DD100" s="198"/>
      <c r="DE100" s="198"/>
      <c r="DF100" s="198"/>
      <c r="DG100" s="198"/>
      <c r="DH100" s="198"/>
      <c r="DI100" s="198"/>
      <c r="DJ100" s="248"/>
      <c r="DK100" s="248"/>
      <c r="DL100" s="248"/>
      <c r="DM100" s="248"/>
      <c r="DN100" s="248"/>
      <c r="DO100" s="248"/>
      <c r="DP100" s="248"/>
    </row>
    <row r="101" spans="1:120" ht="24.75" hidden="1" customHeight="1" x14ac:dyDescent="0.25">
      <c r="A101" s="45">
        <v>35</v>
      </c>
      <c r="B101" s="359" t="str">
        <f t="shared" si="17"/>
        <v/>
      </c>
      <c r="C101" s="359"/>
      <c r="D101" s="359"/>
      <c r="E101" s="359"/>
      <c r="F101" s="359"/>
      <c r="G101" s="359"/>
      <c r="H101" s="359"/>
      <c r="I101" s="359"/>
      <c r="J101" s="359"/>
      <c r="K101" s="359"/>
      <c r="L101" s="359"/>
      <c r="M101" s="359"/>
      <c r="N101" s="359"/>
      <c r="O101" s="359"/>
      <c r="P101" s="359"/>
      <c r="Q101" s="359"/>
      <c r="R101" s="359"/>
      <c r="S101" s="359"/>
      <c r="T101" s="445" t="str">
        <f>IF(B101="","",'1) Company information'!$E$16)</f>
        <v/>
      </c>
      <c r="U101" s="446"/>
      <c r="V101" s="446"/>
      <c r="W101" s="447"/>
      <c r="X101" s="413"/>
      <c r="Y101" s="413"/>
      <c r="Z101" s="413"/>
      <c r="AA101" s="413"/>
      <c r="AB101" s="27"/>
      <c r="AC101" s="444"/>
      <c r="AD101" s="444"/>
      <c r="AE101" s="27"/>
      <c r="AF101" s="444"/>
      <c r="AG101" s="444"/>
      <c r="AH101" s="27"/>
      <c r="AI101" s="442" t="str">
        <f t="shared" si="19"/>
        <v/>
      </c>
      <c r="AJ101" s="442"/>
      <c r="AK101" s="129"/>
      <c r="BX101" s="45">
        <v>35</v>
      </c>
      <c r="BY101" s="359" t="str">
        <f t="shared" si="15"/>
        <v/>
      </c>
      <c r="BZ101" s="359"/>
      <c r="CA101" s="359"/>
      <c r="CB101" s="359"/>
      <c r="CC101" s="359"/>
      <c r="CD101" s="359"/>
      <c r="CE101" s="359"/>
      <c r="CF101" s="359"/>
      <c r="CG101" s="359"/>
      <c r="CH101" s="359"/>
      <c r="CI101" s="359"/>
      <c r="CJ101" s="359"/>
      <c r="CK101" s="359"/>
      <c r="CL101" s="359"/>
      <c r="CM101" s="359"/>
      <c r="CN101" s="359"/>
      <c r="CO101" s="359"/>
      <c r="CP101" s="359"/>
      <c r="CQ101" s="388" t="str">
        <f>IF(BY101="","",'1) Company information'!$E$16)</f>
        <v/>
      </c>
      <c r="CR101" s="388"/>
      <c r="CS101" s="388"/>
      <c r="CT101" s="399"/>
      <c r="CU101" s="413">
        <f t="shared" si="16"/>
        <v>0</v>
      </c>
      <c r="CV101" s="413"/>
      <c r="CW101" s="413"/>
      <c r="CX101" s="413"/>
      <c r="CY101" s="27"/>
      <c r="CZ101" s="27"/>
      <c r="DA101" s="27"/>
      <c r="DB101" s="27"/>
      <c r="DC101" s="198" t="str">
        <f t="shared" si="18"/>
        <v/>
      </c>
      <c r="DD101" s="198"/>
      <c r="DE101" s="198"/>
      <c r="DF101" s="198"/>
      <c r="DG101" s="198"/>
      <c r="DH101" s="198"/>
      <c r="DI101" s="198"/>
      <c r="DJ101" s="248"/>
      <c r="DK101" s="248"/>
      <c r="DL101" s="248"/>
      <c r="DM101" s="248"/>
      <c r="DN101" s="248"/>
      <c r="DO101" s="248"/>
      <c r="DP101" s="248"/>
    </row>
    <row r="102" spans="1:120" ht="24.75" hidden="1" customHeight="1" x14ac:dyDescent="0.25">
      <c r="A102" s="45">
        <v>36</v>
      </c>
      <c r="B102" s="359" t="str">
        <f t="shared" si="17"/>
        <v/>
      </c>
      <c r="C102" s="359"/>
      <c r="D102" s="359"/>
      <c r="E102" s="359"/>
      <c r="F102" s="359"/>
      <c r="G102" s="359"/>
      <c r="H102" s="359"/>
      <c r="I102" s="359"/>
      <c r="J102" s="359"/>
      <c r="K102" s="359"/>
      <c r="L102" s="359"/>
      <c r="M102" s="359"/>
      <c r="N102" s="359"/>
      <c r="O102" s="359"/>
      <c r="P102" s="359"/>
      <c r="Q102" s="359"/>
      <c r="R102" s="359"/>
      <c r="S102" s="359"/>
      <c r="T102" s="445" t="str">
        <f>IF(B102="","",'1) Company information'!$E$16)</f>
        <v/>
      </c>
      <c r="U102" s="446"/>
      <c r="V102" s="446"/>
      <c r="W102" s="447"/>
      <c r="X102" s="413"/>
      <c r="Y102" s="413"/>
      <c r="Z102" s="413"/>
      <c r="AA102" s="413"/>
      <c r="AB102" s="27"/>
      <c r="AC102" s="444"/>
      <c r="AD102" s="444"/>
      <c r="AE102" s="27"/>
      <c r="AF102" s="444"/>
      <c r="AG102" s="444"/>
      <c r="AH102" s="27"/>
      <c r="AI102" s="442" t="str">
        <f t="shared" si="19"/>
        <v/>
      </c>
      <c r="AJ102" s="442"/>
      <c r="AK102" s="129"/>
      <c r="BX102" s="45">
        <v>36</v>
      </c>
      <c r="BY102" s="359" t="str">
        <f t="shared" si="15"/>
        <v/>
      </c>
      <c r="BZ102" s="359"/>
      <c r="CA102" s="359"/>
      <c r="CB102" s="359"/>
      <c r="CC102" s="359"/>
      <c r="CD102" s="359"/>
      <c r="CE102" s="359"/>
      <c r="CF102" s="359"/>
      <c r="CG102" s="359"/>
      <c r="CH102" s="359"/>
      <c r="CI102" s="359"/>
      <c r="CJ102" s="359"/>
      <c r="CK102" s="359"/>
      <c r="CL102" s="359"/>
      <c r="CM102" s="359"/>
      <c r="CN102" s="359"/>
      <c r="CO102" s="359"/>
      <c r="CP102" s="359"/>
      <c r="CQ102" s="388" t="str">
        <f>IF(BY102="","",'1) Company information'!$E$16)</f>
        <v/>
      </c>
      <c r="CR102" s="388"/>
      <c r="CS102" s="388"/>
      <c r="CT102" s="399"/>
      <c r="CU102" s="413">
        <f t="shared" si="16"/>
        <v>0</v>
      </c>
      <c r="CV102" s="413"/>
      <c r="CW102" s="413"/>
      <c r="CX102" s="413"/>
      <c r="CY102" s="27"/>
      <c r="CZ102" s="27"/>
      <c r="DA102" s="27"/>
      <c r="DB102" s="27"/>
      <c r="DC102" s="198" t="str">
        <f t="shared" si="18"/>
        <v/>
      </c>
      <c r="DD102" s="198"/>
      <c r="DE102" s="198"/>
      <c r="DF102" s="198"/>
      <c r="DG102" s="198"/>
      <c r="DH102" s="198"/>
      <c r="DI102" s="198"/>
      <c r="DJ102" s="248"/>
      <c r="DK102" s="248"/>
      <c r="DL102" s="248"/>
      <c r="DM102" s="248"/>
      <c r="DN102" s="248"/>
      <c r="DO102" s="248"/>
      <c r="DP102" s="248"/>
    </row>
    <row r="103" spans="1:120" ht="24.75" hidden="1" customHeight="1" x14ac:dyDescent="0.25">
      <c r="A103" s="45">
        <v>37</v>
      </c>
      <c r="B103" s="359" t="str">
        <f t="shared" si="17"/>
        <v/>
      </c>
      <c r="C103" s="359"/>
      <c r="D103" s="359"/>
      <c r="E103" s="359"/>
      <c r="F103" s="359"/>
      <c r="G103" s="359"/>
      <c r="H103" s="359"/>
      <c r="I103" s="359"/>
      <c r="J103" s="359"/>
      <c r="K103" s="359"/>
      <c r="L103" s="359"/>
      <c r="M103" s="359"/>
      <c r="N103" s="359"/>
      <c r="O103" s="359"/>
      <c r="P103" s="359"/>
      <c r="Q103" s="359"/>
      <c r="R103" s="359"/>
      <c r="S103" s="359"/>
      <c r="T103" s="445" t="str">
        <f>IF(B103="","",'1) Company information'!$E$16)</f>
        <v/>
      </c>
      <c r="U103" s="446"/>
      <c r="V103" s="446"/>
      <c r="W103" s="447"/>
      <c r="X103" s="413"/>
      <c r="Y103" s="413"/>
      <c r="Z103" s="413"/>
      <c r="AA103" s="413"/>
      <c r="AB103" s="27"/>
      <c r="AC103" s="444"/>
      <c r="AD103" s="444"/>
      <c r="AE103" s="27"/>
      <c r="AF103" s="444"/>
      <c r="AG103" s="444"/>
      <c r="AH103" s="27"/>
      <c r="AI103" s="442" t="str">
        <f t="shared" si="19"/>
        <v/>
      </c>
      <c r="AJ103" s="442"/>
      <c r="AK103" s="129"/>
      <c r="BX103" s="45">
        <v>37</v>
      </c>
      <c r="BY103" s="359" t="str">
        <f t="shared" si="15"/>
        <v/>
      </c>
      <c r="BZ103" s="359"/>
      <c r="CA103" s="359"/>
      <c r="CB103" s="359"/>
      <c r="CC103" s="359"/>
      <c r="CD103" s="359"/>
      <c r="CE103" s="359"/>
      <c r="CF103" s="359"/>
      <c r="CG103" s="359"/>
      <c r="CH103" s="359"/>
      <c r="CI103" s="359"/>
      <c r="CJ103" s="359"/>
      <c r="CK103" s="359"/>
      <c r="CL103" s="359"/>
      <c r="CM103" s="359"/>
      <c r="CN103" s="359"/>
      <c r="CO103" s="359"/>
      <c r="CP103" s="359"/>
      <c r="CQ103" s="388" t="str">
        <f>IF(BY103="","",'1) Company information'!$E$16)</f>
        <v/>
      </c>
      <c r="CR103" s="388"/>
      <c r="CS103" s="388"/>
      <c r="CT103" s="399"/>
      <c r="CU103" s="413">
        <f t="shared" si="16"/>
        <v>0</v>
      </c>
      <c r="CV103" s="413"/>
      <c r="CW103" s="413"/>
      <c r="CX103" s="413"/>
      <c r="CY103" s="27"/>
      <c r="CZ103" s="27"/>
      <c r="DA103" s="27"/>
      <c r="DB103" s="27"/>
      <c r="DC103" s="198" t="str">
        <f t="shared" si="18"/>
        <v/>
      </c>
      <c r="DD103" s="198"/>
      <c r="DE103" s="198"/>
      <c r="DF103" s="198"/>
      <c r="DG103" s="198"/>
      <c r="DH103" s="198"/>
      <c r="DI103" s="198"/>
      <c r="DJ103" s="248"/>
      <c r="DK103" s="248"/>
      <c r="DL103" s="248"/>
      <c r="DM103" s="248"/>
      <c r="DN103" s="248"/>
      <c r="DO103" s="248"/>
      <c r="DP103" s="248"/>
    </row>
    <row r="104" spans="1:120" ht="24.75" hidden="1" customHeight="1" x14ac:dyDescent="0.25">
      <c r="A104" s="45">
        <v>38</v>
      </c>
      <c r="B104" s="359" t="str">
        <f t="shared" si="17"/>
        <v/>
      </c>
      <c r="C104" s="359"/>
      <c r="D104" s="359"/>
      <c r="E104" s="359"/>
      <c r="F104" s="359"/>
      <c r="G104" s="359"/>
      <c r="H104" s="359"/>
      <c r="I104" s="359"/>
      <c r="J104" s="359"/>
      <c r="K104" s="359"/>
      <c r="L104" s="359"/>
      <c r="M104" s="359"/>
      <c r="N104" s="359"/>
      <c r="O104" s="359"/>
      <c r="P104" s="359"/>
      <c r="Q104" s="359"/>
      <c r="R104" s="359"/>
      <c r="S104" s="359"/>
      <c r="T104" s="445" t="str">
        <f>IF(B104="","",'1) Company information'!$E$16)</f>
        <v/>
      </c>
      <c r="U104" s="446"/>
      <c r="V104" s="446"/>
      <c r="W104" s="447"/>
      <c r="X104" s="413"/>
      <c r="Y104" s="413"/>
      <c r="Z104" s="413"/>
      <c r="AA104" s="413"/>
      <c r="AB104" s="27"/>
      <c r="AC104" s="444"/>
      <c r="AD104" s="444"/>
      <c r="AE104" s="27"/>
      <c r="AF104" s="444"/>
      <c r="AG104" s="444"/>
      <c r="AH104" s="27"/>
      <c r="AI104" s="442" t="str">
        <f t="shared" si="19"/>
        <v/>
      </c>
      <c r="AJ104" s="442"/>
      <c r="AK104" s="129"/>
      <c r="BX104" s="45">
        <v>38</v>
      </c>
      <c r="BY104" s="359" t="str">
        <f t="shared" si="15"/>
        <v/>
      </c>
      <c r="BZ104" s="359"/>
      <c r="CA104" s="359"/>
      <c r="CB104" s="359"/>
      <c r="CC104" s="359"/>
      <c r="CD104" s="359"/>
      <c r="CE104" s="359"/>
      <c r="CF104" s="359"/>
      <c r="CG104" s="359"/>
      <c r="CH104" s="359"/>
      <c r="CI104" s="359"/>
      <c r="CJ104" s="359"/>
      <c r="CK104" s="359"/>
      <c r="CL104" s="359"/>
      <c r="CM104" s="359"/>
      <c r="CN104" s="359"/>
      <c r="CO104" s="359"/>
      <c r="CP104" s="359"/>
      <c r="CQ104" s="388" t="str">
        <f>IF(BY104="","",'1) Company information'!$E$16)</f>
        <v/>
      </c>
      <c r="CR104" s="388"/>
      <c r="CS104" s="388"/>
      <c r="CT104" s="399"/>
      <c r="CU104" s="413">
        <f t="shared" si="16"/>
        <v>0</v>
      </c>
      <c r="CV104" s="413"/>
      <c r="CW104" s="413"/>
      <c r="CX104" s="413"/>
      <c r="CY104" s="27"/>
      <c r="CZ104" s="27"/>
      <c r="DA104" s="27"/>
      <c r="DB104" s="27"/>
      <c r="DC104" s="198" t="str">
        <f t="shared" si="18"/>
        <v/>
      </c>
      <c r="DD104" s="198"/>
      <c r="DE104" s="198"/>
      <c r="DF104" s="198"/>
      <c r="DG104" s="198"/>
      <c r="DH104" s="198"/>
      <c r="DI104" s="198"/>
      <c r="DJ104" s="248"/>
      <c r="DK104" s="248"/>
      <c r="DL104" s="248"/>
      <c r="DM104" s="248"/>
      <c r="DN104" s="248"/>
      <c r="DO104" s="248"/>
      <c r="DP104" s="248"/>
    </row>
    <row r="105" spans="1:120" ht="24.75" hidden="1" customHeight="1" x14ac:dyDescent="0.25">
      <c r="A105" s="45">
        <v>39</v>
      </c>
      <c r="B105" s="359" t="str">
        <f t="shared" si="17"/>
        <v/>
      </c>
      <c r="C105" s="359"/>
      <c r="D105" s="359"/>
      <c r="E105" s="359"/>
      <c r="F105" s="359"/>
      <c r="G105" s="359"/>
      <c r="H105" s="359"/>
      <c r="I105" s="359"/>
      <c r="J105" s="359"/>
      <c r="K105" s="359"/>
      <c r="L105" s="359"/>
      <c r="M105" s="359"/>
      <c r="N105" s="359"/>
      <c r="O105" s="359"/>
      <c r="P105" s="359"/>
      <c r="Q105" s="359"/>
      <c r="R105" s="359"/>
      <c r="S105" s="359"/>
      <c r="T105" s="445" t="str">
        <f>IF(B105="","",'1) Company information'!$E$16)</f>
        <v/>
      </c>
      <c r="U105" s="446"/>
      <c r="V105" s="446"/>
      <c r="W105" s="447"/>
      <c r="X105" s="413"/>
      <c r="Y105" s="413"/>
      <c r="Z105" s="413"/>
      <c r="AA105" s="413"/>
      <c r="AB105" s="27"/>
      <c r="AC105" s="444"/>
      <c r="AD105" s="444"/>
      <c r="AE105" s="27"/>
      <c r="AF105" s="444"/>
      <c r="AG105" s="444"/>
      <c r="AH105" s="27"/>
      <c r="AI105" s="442" t="str">
        <f t="shared" si="19"/>
        <v/>
      </c>
      <c r="AJ105" s="442"/>
      <c r="AK105" s="129"/>
      <c r="BX105" s="45">
        <v>39</v>
      </c>
      <c r="BY105" s="359" t="str">
        <f t="shared" si="15"/>
        <v/>
      </c>
      <c r="BZ105" s="359"/>
      <c r="CA105" s="359"/>
      <c r="CB105" s="359"/>
      <c r="CC105" s="359"/>
      <c r="CD105" s="359"/>
      <c r="CE105" s="359"/>
      <c r="CF105" s="359"/>
      <c r="CG105" s="359"/>
      <c r="CH105" s="359"/>
      <c r="CI105" s="359"/>
      <c r="CJ105" s="359"/>
      <c r="CK105" s="359"/>
      <c r="CL105" s="359"/>
      <c r="CM105" s="359"/>
      <c r="CN105" s="359"/>
      <c r="CO105" s="359"/>
      <c r="CP105" s="359"/>
      <c r="CQ105" s="388" t="str">
        <f>IF(BY105="","",'1) Company information'!$E$16)</f>
        <v/>
      </c>
      <c r="CR105" s="388"/>
      <c r="CS105" s="388"/>
      <c r="CT105" s="399"/>
      <c r="CU105" s="413">
        <f t="shared" si="16"/>
        <v>0</v>
      </c>
      <c r="CV105" s="413"/>
      <c r="CW105" s="413"/>
      <c r="CX105" s="413"/>
      <c r="CY105" s="27"/>
      <c r="CZ105" s="27"/>
      <c r="DA105" s="27"/>
      <c r="DB105" s="27"/>
      <c r="DC105" s="198" t="str">
        <f t="shared" si="18"/>
        <v/>
      </c>
      <c r="DD105" s="198"/>
      <c r="DE105" s="198"/>
      <c r="DF105" s="198"/>
      <c r="DG105" s="198"/>
      <c r="DH105" s="198"/>
      <c r="DI105" s="198"/>
      <c r="DJ105" s="248"/>
      <c r="DK105" s="248"/>
      <c r="DL105" s="248"/>
      <c r="DM105" s="248"/>
      <c r="DN105" s="248"/>
      <c r="DO105" s="248"/>
      <c r="DP105" s="248"/>
    </row>
    <row r="106" spans="1:120" ht="24.75" hidden="1" customHeight="1" x14ac:dyDescent="0.25">
      <c r="A106" s="45">
        <v>40</v>
      </c>
      <c r="B106" s="359" t="str">
        <f t="shared" si="17"/>
        <v/>
      </c>
      <c r="C106" s="359"/>
      <c r="D106" s="359"/>
      <c r="E106" s="359"/>
      <c r="F106" s="359"/>
      <c r="G106" s="359"/>
      <c r="H106" s="359"/>
      <c r="I106" s="359"/>
      <c r="J106" s="359"/>
      <c r="K106" s="359"/>
      <c r="L106" s="359"/>
      <c r="M106" s="359"/>
      <c r="N106" s="359"/>
      <c r="O106" s="359"/>
      <c r="P106" s="359"/>
      <c r="Q106" s="359"/>
      <c r="R106" s="359"/>
      <c r="S106" s="359"/>
      <c r="T106" s="445" t="str">
        <f>IF(B106="","",'1) Company information'!$E$16)</f>
        <v/>
      </c>
      <c r="U106" s="446"/>
      <c r="V106" s="446"/>
      <c r="W106" s="447"/>
      <c r="X106" s="413"/>
      <c r="Y106" s="413"/>
      <c r="Z106" s="413"/>
      <c r="AA106" s="413"/>
      <c r="AB106" s="27"/>
      <c r="AC106" s="444"/>
      <c r="AD106" s="444"/>
      <c r="AE106" s="27"/>
      <c r="AF106" s="444"/>
      <c r="AG106" s="444"/>
      <c r="AH106" s="27"/>
      <c r="AI106" s="442" t="str">
        <f t="shared" si="19"/>
        <v/>
      </c>
      <c r="AJ106" s="442"/>
      <c r="AK106" s="129"/>
      <c r="BX106" s="45">
        <v>40</v>
      </c>
      <c r="BY106" s="359" t="str">
        <f t="shared" si="15"/>
        <v/>
      </c>
      <c r="BZ106" s="359"/>
      <c r="CA106" s="359"/>
      <c r="CB106" s="359"/>
      <c r="CC106" s="359"/>
      <c r="CD106" s="359"/>
      <c r="CE106" s="359"/>
      <c r="CF106" s="359"/>
      <c r="CG106" s="359"/>
      <c r="CH106" s="359"/>
      <c r="CI106" s="359"/>
      <c r="CJ106" s="359"/>
      <c r="CK106" s="359"/>
      <c r="CL106" s="359"/>
      <c r="CM106" s="359"/>
      <c r="CN106" s="359"/>
      <c r="CO106" s="359"/>
      <c r="CP106" s="359"/>
      <c r="CQ106" s="388" t="str">
        <f>IF(BY106="","",'1) Company information'!$E$16)</f>
        <v/>
      </c>
      <c r="CR106" s="388"/>
      <c r="CS106" s="388"/>
      <c r="CT106" s="399"/>
      <c r="CU106" s="413">
        <f t="shared" si="16"/>
        <v>0</v>
      </c>
      <c r="CV106" s="413"/>
      <c r="CW106" s="413"/>
      <c r="CX106" s="413"/>
      <c r="CY106" s="27"/>
      <c r="CZ106" s="27"/>
      <c r="DA106" s="27"/>
      <c r="DB106" s="27"/>
      <c r="DC106" s="198" t="str">
        <f t="shared" si="18"/>
        <v/>
      </c>
      <c r="DD106" s="198"/>
      <c r="DE106" s="198"/>
      <c r="DF106" s="198"/>
      <c r="DG106" s="198"/>
      <c r="DH106" s="198"/>
      <c r="DI106" s="198"/>
      <c r="DJ106" s="248"/>
      <c r="DK106" s="248"/>
      <c r="DL106" s="248"/>
      <c r="DM106" s="248"/>
      <c r="DN106" s="248"/>
      <c r="DO106" s="248"/>
      <c r="DP106" s="248"/>
    </row>
    <row r="107" spans="1:120" ht="24.75" hidden="1" customHeight="1" x14ac:dyDescent="0.25">
      <c r="A107" s="45">
        <v>41</v>
      </c>
      <c r="B107" s="359" t="str">
        <f t="shared" si="17"/>
        <v/>
      </c>
      <c r="C107" s="359"/>
      <c r="D107" s="359"/>
      <c r="E107" s="359"/>
      <c r="F107" s="359"/>
      <c r="G107" s="359"/>
      <c r="H107" s="359"/>
      <c r="I107" s="359"/>
      <c r="J107" s="359"/>
      <c r="K107" s="359"/>
      <c r="L107" s="359"/>
      <c r="M107" s="359"/>
      <c r="N107" s="359"/>
      <c r="O107" s="359"/>
      <c r="P107" s="359"/>
      <c r="Q107" s="359"/>
      <c r="R107" s="359"/>
      <c r="S107" s="359"/>
      <c r="T107" s="445" t="str">
        <f>IF(B107="","",'1) Company information'!$E$16)</f>
        <v/>
      </c>
      <c r="U107" s="446"/>
      <c r="V107" s="446"/>
      <c r="W107" s="447"/>
      <c r="X107" s="413"/>
      <c r="Y107" s="413"/>
      <c r="Z107" s="413"/>
      <c r="AA107" s="413"/>
      <c r="AB107" s="27"/>
      <c r="AC107" s="444"/>
      <c r="AD107" s="444"/>
      <c r="AE107" s="27"/>
      <c r="AF107" s="444"/>
      <c r="AG107" s="444"/>
      <c r="AH107" s="27"/>
      <c r="AI107" s="442" t="str">
        <f t="shared" si="19"/>
        <v/>
      </c>
      <c r="AJ107" s="442"/>
      <c r="AK107" s="129"/>
      <c r="BX107" s="45">
        <v>41</v>
      </c>
      <c r="BY107" s="359" t="str">
        <f t="shared" si="15"/>
        <v/>
      </c>
      <c r="BZ107" s="359"/>
      <c r="CA107" s="359"/>
      <c r="CB107" s="359"/>
      <c r="CC107" s="359"/>
      <c r="CD107" s="359"/>
      <c r="CE107" s="359"/>
      <c r="CF107" s="359"/>
      <c r="CG107" s="359"/>
      <c r="CH107" s="359"/>
      <c r="CI107" s="359"/>
      <c r="CJ107" s="359"/>
      <c r="CK107" s="359"/>
      <c r="CL107" s="359"/>
      <c r="CM107" s="359"/>
      <c r="CN107" s="359"/>
      <c r="CO107" s="359"/>
      <c r="CP107" s="359"/>
      <c r="CQ107" s="388" t="str">
        <f>IF(BY107="","",'1) Company information'!$E$16)</f>
        <v/>
      </c>
      <c r="CR107" s="388"/>
      <c r="CS107" s="388"/>
      <c r="CT107" s="399"/>
      <c r="CU107" s="413">
        <f t="shared" si="16"/>
        <v>0</v>
      </c>
      <c r="CV107" s="413"/>
      <c r="CW107" s="413"/>
      <c r="CX107" s="413"/>
      <c r="CY107" s="27"/>
      <c r="CZ107" s="27"/>
      <c r="DA107" s="27"/>
      <c r="DB107" s="27"/>
      <c r="DC107" s="198" t="str">
        <f t="shared" si="18"/>
        <v/>
      </c>
      <c r="DD107" s="198"/>
      <c r="DE107" s="198"/>
      <c r="DF107" s="198"/>
      <c r="DG107" s="198"/>
      <c r="DH107" s="198"/>
      <c r="DI107" s="198"/>
      <c r="DJ107" s="248"/>
      <c r="DK107" s="248"/>
      <c r="DL107" s="248"/>
      <c r="DM107" s="248"/>
      <c r="DN107" s="248"/>
      <c r="DO107" s="248"/>
      <c r="DP107" s="248"/>
    </row>
    <row r="108" spans="1:120" ht="24.75" hidden="1" customHeight="1" x14ac:dyDescent="0.25">
      <c r="A108" s="45">
        <v>42</v>
      </c>
      <c r="B108" s="359" t="str">
        <f t="shared" si="17"/>
        <v/>
      </c>
      <c r="C108" s="359"/>
      <c r="D108" s="359"/>
      <c r="E108" s="359"/>
      <c r="F108" s="359"/>
      <c r="G108" s="359"/>
      <c r="H108" s="359"/>
      <c r="I108" s="359"/>
      <c r="J108" s="359"/>
      <c r="K108" s="359"/>
      <c r="L108" s="359"/>
      <c r="M108" s="359"/>
      <c r="N108" s="359"/>
      <c r="O108" s="359"/>
      <c r="P108" s="359"/>
      <c r="Q108" s="359"/>
      <c r="R108" s="359"/>
      <c r="S108" s="359"/>
      <c r="T108" s="445" t="str">
        <f>IF(B108="","",'1) Company information'!$E$16)</f>
        <v/>
      </c>
      <c r="U108" s="446"/>
      <c r="V108" s="446"/>
      <c r="W108" s="447"/>
      <c r="X108" s="413"/>
      <c r="Y108" s="413"/>
      <c r="Z108" s="413"/>
      <c r="AA108" s="413"/>
      <c r="AB108" s="27"/>
      <c r="AC108" s="444"/>
      <c r="AD108" s="444"/>
      <c r="AE108" s="27"/>
      <c r="AF108" s="444"/>
      <c r="AG108" s="444"/>
      <c r="AH108" s="27"/>
      <c r="AI108" s="442" t="str">
        <f t="shared" si="19"/>
        <v/>
      </c>
      <c r="AJ108" s="442"/>
      <c r="AK108" s="129"/>
      <c r="BX108" s="45">
        <v>42</v>
      </c>
      <c r="BY108" s="359" t="str">
        <f t="shared" si="15"/>
        <v/>
      </c>
      <c r="BZ108" s="359"/>
      <c r="CA108" s="359"/>
      <c r="CB108" s="359"/>
      <c r="CC108" s="359"/>
      <c r="CD108" s="359"/>
      <c r="CE108" s="359"/>
      <c r="CF108" s="359"/>
      <c r="CG108" s="359"/>
      <c r="CH108" s="359"/>
      <c r="CI108" s="359"/>
      <c r="CJ108" s="359"/>
      <c r="CK108" s="359"/>
      <c r="CL108" s="359"/>
      <c r="CM108" s="359"/>
      <c r="CN108" s="359"/>
      <c r="CO108" s="359"/>
      <c r="CP108" s="359"/>
      <c r="CQ108" s="388" t="str">
        <f>IF(BY108="","",'1) Company information'!$E$16)</f>
        <v/>
      </c>
      <c r="CR108" s="388"/>
      <c r="CS108" s="388"/>
      <c r="CT108" s="399"/>
      <c r="CU108" s="413">
        <f t="shared" si="16"/>
        <v>0</v>
      </c>
      <c r="CV108" s="413"/>
      <c r="CW108" s="413"/>
      <c r="CX108" s="413"/>
      <c r="CY108" s="27"/>
      <c r="CZ108" s="27"/>
      <c r="DA108" s="27"/>
      <c r="DB108" s="27"/>
      <c r="DC108" s="198" t="str">
        <f t="shared" si="18"/>
        <v/>
      </c>
      <c r="DD108" s="198"/>
      <c r="DE108" s="198"/>
      <c r="DF108" s="198"/>
      <c r="DG108" s="198"/>
      <c r="DH108" s="198"/>
      <c r="DI108" s="198"/>
      <c r="DJ108" s="248"/>
      <c r="DK108" s="248"/>
      <c r="DL108" s="248"/>
      <c r="DM108" s="248"/>
      <c r="DN108" s="248"/>
      <c r="DO108" s="248"/>
      <c r="DP108" s="248"/>
    </row>
    <row r="109" spans="1:120" ht="24.75" hidden="1" customHeight="1" x14ac:dyDescent="0.25">
      <c r="A109" s="45">
        <v>43</v>
      </c>
      <c r="B109" s="359" t="str">
        <f t="shared" si="17"/>
        <v/>
      </c>
      <c r="C109" s="359"/>
      <c r="D109" s="359"/>
      <c r="E109" s="359"/>
      <c r="F109" s="359"/>
      <c r="G109" s="359"/>
      <c r="H109" s="359"/>
      <c r="I109" s="359"/>
      <c r="J109" s="359"/>
      <c r="K109" s="359"/>
      <c r="L109" s="359"/>
      <c r="M109" s="359"/>
      <c r="N109" s="359"/>
      <c r="O109" s="359"/>
      <c r="P109" s="359"/>
      <c r="Q109" s="359"/>
      <c r="R109" s="359"/>
      <c r="S109" s="359"/>
      <c r="T109" s="445" t="str">
        <f>IF(B109="","",'1) Company information'!$E$16)</f>
        <v/>
      </c>
      <c r="U109" s="446"/>
      <c r="V109" s="446"/>
      <c r="W109" s="447"/>
      <c r="X109" s="413"/>
      <c r="Y109" s="413"/>
      <c r="Z109" s="413"/>
      <c r="AA109" s="413"/>
      <c r="AB109" s="27"/>
      <c r="AC109" s="444"/>
      <c r="AD109" s="444"/>
      <c r="AE109" s="27"/>
      <c r="AF109" s="444"/>
      <c r="AG109" s="444"/>
      <c r="AH109" s="27"/>
      <c r="AI109" s="442" t="str">
        <f t="shared" si="19"/>
        <v/>
      </c>
      <c r="AJ109" s="442"/>
      <c r="AK109" s="129"/>
      <c r="BX109" s="45">
        <v>43</v>
      </c>
      <c r="BY109" s="359" t="str">
        <f t="shared" si="15"/>
        <v/>
      </c>
      <c r="BZ109" s="359"/>
      <c r="CA109" s="359"/>
      <c r="CB109" s="359"/>
      <c r="CC109" s="359"/>
      <c r="CD109" s="359"/>
      <c r="CE109" s="359"/>
      <c r="CF109" s="359"/>
      <c r="CG109" s="359"/>
      <c r="CH109" s="359"/>
      <c r="CI109" s="359"/>
      <c r="CJ109" s="359"/>
      <c r="CK109" s="359"/>
      <c r="CL109" s="359"/>
      <c r="CM109" s="359"/>
      <c r="CN109" s="359"/>
      <c r="CO109" s="359"/>
      <c r="CP109" s="359"/>
      <c r="CQ109" s="388" t="str">
        <f>IF(BY109="","",'1) Company information'!$E$16)</f>
        <v/>
      </c>
      <c r="CR109" s="388"/>
      <c r="CS109" s="388"/>
      <c r="CT109" s="399"/>
      <c r="CU109" s="413">
        <f t="shared" si="16"/>
        <v>0</v>
      </c>
      <c r="CV109" s="413"/>
      <c r="CW109" s="413"/>
      <c r="CX109" s="413"/>
      <c r="CY109" s="27"/>
      <c r="CZ109" s="27"/>
      <c r="DA109" s="27"/>
      <c r="DB109" s="27"/>
      <c r="DC109" s="198" t="str">
        <f t="shared" si="18"/>
        <v/>
      </c>
      <c r="DD109" s="198"/>
      <c r="DE109" s="198"/>
      <c r="DF109" s="198"/>
      <c r="DG109" s="198"/>
      <c r="DH109" s="198"/>
      <c r="DI109" s="198"/>
      <c r="DJ109" s="248"/>
      <c r="DK109" s="248"/>
      <c r="DL109" s="248"/>
      <c r="DM109" s="248"/>
      <c r="DN109" s="248"/>
      <c r="DO109" s="248"/>
      <c r="DP109" s="248"/>
    </row>
    <row r="110" spans="1:120" ht="24.75" hidden="1" customHeight="1" x14ac:dyDescent="0.25">
      <c r="A110" s="45">
        <v>44</v>
      </c>
      <c r="B110" s="359" t="str">
        <f t="shared" si="17"/>
        <v/>
      </c>
      <c r="C110" s="359"/>
      <c r="D110" s="359"/>
      <c r="E110" s="359"/>
      <c r="F110" s="359"/>
      <c r="G110" s="359"/>
      <c r="H110" s="359"/>
      <c r="I110" s="359"/>
      <c r="J110" s="359"/>
      <c r="K110" s="359"/>
      <c r="L110" s="359"/>
      <c r="M110" s="359"/>
      <c r="N110" s="359"/>
      <c r="O110" s="359"/>
      <c r="P110" s="359"/>
      <c r="Q110" s="359"/>
      <c r="R110" s="359"/>
      <c r="S110" s="359"/>
      <c r="T110" s="445" t="str">
        <f>IF(B110="","",'1) Company information'!$E$16)</f>
        <v/>
      </c>
      <c r="U110" s="446"/>
      <c r="V110" s="446"/>
      <c r="W110" s="447"/>
      <c r="X110" s="413"/>
      <c r="Y110" s="413"/>
      <c r="Z110" s="413"/>
      <c r="AA110" s="413"/>
      <c r="AB110" s="27"/>
      <c r="AC110" s="444"/>
      <c r="AD110" s="444"/>
      <c r="AE110" s="27"/>
      <c r="AF110" s="444"/>
      <c r="AG110" s="444"/>
      <c r="AH110" s="27"/>
      <c r="AI110" s="442" t="str">
        <f t="shared" si="19"/>
        <v/>
      </c>
      <c r="AJ110" s="442"/>
      <c r="AK110" s="129"/>
      <c r="BX110" s="45">
        <v>44</v>
      </c>
      <c r="BY110" s="359" t="str">
        <f t="shared" si="15"/>
        <v/>
      </c>
      <c r="BZ110" s="359"/>
      <c r="CA110" s="359"/>
      <c r="CB110" s="359"/>
      <c r="CC110" s="359"/>
      <c r="CD110" s="359"/>
      <c r="CE110" s="359"/>
      <c r="CF110" s="359"/>
      <c r="CG110" s="359"/>
      <c r="CH110" s="359"/>
      <c r="CI110" s="359"/>
      <c r="CJ110" s="359"/>
      <c r="CK110" s="359"/>
      <c r="CL110" s="359"/>
      <c r="CM110" s="359"/>
      <c r="CN110" s="359"/>
      <c r="CO110" s="359"/>
      <c r="CP110" s="359"/>
      <c r="CQ110" s="388" t="str">
        <f>IF(BY110="","",'1) Company information'!$E$16)</f>
        <v/>
      </c>
      <c r="CR110" s="388"/>
      <c r="CS110" s="388"/>
      <c r="CT110" s="399"/>
      <c r="CU110" s="413">
        <f t="shared" si="16"/>
        <v>0</v>
      </c>
      <c r="CV110" s="413"/>
      <c r="CW110" s="413"/>
      <c r="CX110" s="413"/>
      <c r="CY110" s="27"/>
      <c r="CZ110" s="27"/>
      <c r="DA110" s="27"/>
      <c r="DB110" s="27"/>
      <c r="DC110" s="198" t="str">
        <f t="shared" si="18"/>
        <v/>
      </c>
      <c r="DD110" s="198"/>
      <c r="DE110" s="198"/>
      <c r="DF110" s="198"/>
      <c r="DG110" s="198"/>
      <c r="DH110" s="198"/>
      <c r="DI110" s="198"/>
      <c r="DJ110" s="248"/>
      <c r="DK110" s="248"/>
      <c r="DL110" s="248"/>
      <c r="DM110" s="248"/>
      <c r="DN110" s="248"/>
      <c r="DO110" s="248"/>
      <c r="DP110" s="248"/>
    </row>
    <row r="111" spans="1:120" ht="24.75" hidden="1" customHeight="1" x14ac:dyDescent="0.25">
      <c r="A111" s="45">
        <v>45</v>
      </c>
      <c r="B111" s="359" t="str">
        <f t="shared" si="17"/>
        <v/>
      </c>
      <c r="C111" s="359"/>
      <c r="D111" s="359"/>
      <c r="E111" s="359"/>
      <c r="F111" s="359"/>
      <c r="G111" s="359"/>
      <c r="H111" s="359"/>
      <c r="I111" s="359"/>
      <c r="J111" s="359"/>
      <c r="K111" s="359"/>
      <c r="L111" s="359"/>
      <c r="M111" s="359"/>
      <c r="N111" s="359"/>
      <c r="O111" s="359"/>
      <c r="P111" s="359"/>
      <c r="Q111" s="359"/>
      <c r="R111" s="359"/>
      <c r="S111" s="359"/>
      <c r="T111" s="445" t="str">
        <f>IF(B111="","",'1) Company information'!$E$16)</f>
        <v/>
      </c>
      <c r="U111" s="446"/>
      <c r="V111" s="446"/>
      <c r="W111" s="447"/>
      <c r="X111" s="413"/>
      <c r="Y111" s="413"/>
      <c r="Z111" s="413"/>
      <c r="AA111" s="413"/>
      <c r="AB111" s="27"/>
      <c r="AC111" s="444"/>
      <c r="AD111" s="444"/>
      <c r="AE111" s="27"/>
      <c r="AF111" s="444"/>
      <c r="AG111" s="444"/>
      <c r="AH111" s="27"/>
      <c r="AI111" s="442" t="str">
        <f t="shared" si="19"/>
        <v/>
      </c>
      <c r="AJ111" s="442"/>
      <c r="AK111" s="129"/>
      <c r="BX111" s="45">
        <v>45</v>
      </c>
      <c r="BY111" s="359" t="str">
        <f t="shared" si="15"/>
        <v/>
      </c>
      <c r="BZ111" s="359"/>
      <c r="CA111" s="359"/>
      <c r="CB111" s="359"/>
      <c r="CC111" s="359"/>
      <c r="CD111" s="359"/>
      <c r="CE111" s="359"/>
      <c r="CF111" s="359"/>
      <c r="CG111" s="359"/>
      <c r="CH111" s="359"/>
      <c r="CI111" s="359"/>
      <c r="CJ111" s="359"/>
      <c r="CK111" s="359"/>
      <c r="CL111" s="359"/>
      <c r="CM111" s="359"/>
      <c r="CN111" s="359"/>
      <c r="CO111" s="359"/>
      <c r="CP111" s="359"/>
      <c r="CQ111" s="388" t="str">
        <f>IF(BY111="","",'1) Company information'!$E$16)</f>
        <v/>
      </c>
      <c r="CR111" s="388"/>
      <c r="CS111" s="388"/>
      <c r="CT111" s="399"/>
      <c r="CU111" s="413">
        <f t="shared" si="16"/>
        <v>0</v>
      </c>
      <c r="CV111" s="413"/>
      <c r="CW111" s="413"/>
      <c r="CX111" s="413"/>
      <c r="CY111" s="27"/>
      <c r="CZ111" s="27"/>
      <c r="DA111" s="27"/>
      <c r="DB111" s="27"/>
      <c r="DC111" s="198" t="str">
        <f t="shared" si="18"/>
        <v/>
      </c>
      <c r="DD111" s="198"/>
      <c r="DE111" s="198"/>
      <c r="DF111" s="198"/>
      <c r="DG111" s="198"/>
      <c r="DH111" s="198"/>
      <c r="DI111" s="198"/>
      <c r="DJ111" s="248"/>
      <c r="DK111" s="248"/>
      <c r="DL111" s="248"/>
      <c r="DM111" s="248"/>
      <c r="DN111" s="248"/>
      <c r="DO111" s="248"/>
      <c r="DP111" s="248"/>
    </row>
    <row r="112" spans="1:120" ht="24.75" hidden="1" customHeight="1" x14ac:dyDescent="0.25">
      <c r="A112" s="45">
        <v>46</v>
      </c>
      <c r="B112" s="359" t="str">
        <f t="shared" si="17"/>
        <v/>
      </c>
      <c r="C112" s="359"/>
      <c r="D112" s="359"/>
      <c r="E112" s="359"/>
      <c r="F112" s="359"/>
      <c r="G112" s="359"/>
      <c r="H112" s="359"/>
      <c r="I112" s="359"/>
      <c r="J112" s="359"/>
      <c r="K112" s="359"/>
      <c r="L112" s="359"/>
      <c r="M112" s="359"/>
      <c r="N112" s="359"/>
      <c r="O112" s="359"/>
      <c r="P112" s="359"/>
      <c r="Q112" s="359"/>
      <c r="R112" s="359"/>
      <c r="S112" s="359"/>
      <c r="T112" s="445" t="str">
        <f>IF(B112="","",'1) Company information'!$E$16)</f>
        <v/>
      </c>
      <c r="U112" s="446"/>
      <c r="V112" s="446"/>
      <c r="W112" s="447"/>
      <c r="X112" s="413"/>
      <c r="Y112" s="413"/>
      <c r="Z112" s="413"/>
      <c r="AA112" s="413"/>
      <c r="AB112" s="27"/>
      <c r="AC112" s="444"/>
      <c r="AD112" s="444"/>
      <c r="AE112" s="27"/>
      <c r="AF112" s="444"/>
      <c r="AG112" s="444"/>
      <c r="AH112" s="27"/>
      <c r="AI112" s="442" t="str">
        <f t="shared" si="19"/>
        <v/>
      </c>
      <c r="AJ112" s="442"/>
      <c r="AK112" s="129"/>
      <c r="BX112" s="45">
        <v>46</v>
      </c>
      <c r="BY112" s="359" t="str">
        <f t="shared" si="15"/>
        <v/>
      </c>
      <c r="BZ112" s="359"/>
      <c r="CA112" s="359"/>
      <c r="CB112" s="359"/>
      <c r="CC112" s="359"/>
      <c r="CD112" s="359"/>
      <c r="CE112" s="359"/>
      <c r="CF112" s="359"/>
      <c r="CG112" s="359"/>
      <c r="CH112" s="359"/>
      <c r="CI112" s="359"/>
      <c r="CJ112" s="359"/>
      <c r="CK112" s="359"/>
      <c r="CL112" s="359"/>
      <c r="CM112" s="359"/>
      <c r="CN112" s="359"/>
      <c r="CO112" s="359"/>
      <c r="CP112" s="359"/>
      <c r="CQ112" s="388" t="str">
        <f>IF(BY112="","",'1) Company information'!$E$16)</f>
        <v/>
      </c>
      <c r="CR112" s="388"/>
      <c r="CS112" s="388"/>
      <c r="CT112" s="399"/>
      <c r="CU112" s="413">
        <f t="shared" si="16"/>
        <v>0</v>
      </c>
      <c r="CV112" s="413"/>
      <c r="CW112" s="413"/>
      <c r="CX112" s="413"/>
      <c r="CY112" s="27"/>
      <c r="CZ112" s="27"/>
      <c r="DA112" s="27"/>
      <c r="DB112" s="27"/>
      <c r="DC112" s="198" t="str">
        <f t="shared" si="18"/>
        <v/>
      </c>
      <c r="DD112" s="198"/>
      <c r="DE112" s="198"/>
      <c r="DF112" s="198"/>
      <c r="DG112" s="198"/>
      <c r="DH112" s="198"/>
      <c r="DI112" s="198"/>
      <c r="DJ112" s="248"/>
      <c r="DK112" s="248"/>
      <c r="DL112" s="248"/>
      <c r="DM112" s="248"/>
      <c r="DN112" s="248"/>
      <c r="DO112" s="248"/>
      <c r="DP112" s="248"/>
    </row>
    <row r="113" spans="1:120" ht="24.75" hidden="1" customHeight="1" x14ac:dyDescent="0.25">
      <c r="A113" s="45">
        <v>47</v>
      </c>
      <c r="B113" s="359" t="str">
        <f t="shared" si="17"/>
        <v/>
      </c>
      <c r="C113" s="359"/>
      <c r="D113" s="359"/>
      <c r="E113" s="359"/>
      <c r="F113" s="359"/>
      <c r="G113" s="359"/>
      <c r="H113" s="359"/>
      <c r="I113" s="359"/>
      <c r="J113" s="359"/>
      <c r="K113" s="359"/>
      <c r="L113" s="359"/>
      <c r="M113" s="359"/>
      <c r="N113" s="359"/>
      <c r="O113" s="359"/>
      <c r="P113" s="359"/>
      <c r="Q113" s="359"/>
      <c r="R113" s="359"/>
      <c r="S113" s="359"/>
      <c r="T113" s="445" t="str">
        <f>IF(B113="","",'1) Company information'!$E$16)</f>
        <v/>
      </c>
      <c r="U113" s="446"/>
      <c r="V113" s="446"/>
      <c r="W113" s="447"/>
      <c r="X113" s="413"/>
      <c r="Y113" s="413"/>
      <c r="Z113" s="413"/>
      <c r="AA113" s="413"/>
      <c r="AB113" s="27"/>
      <c r="AC113" s="444"/>
      <c r="AD113" s="444"/>
      <c r="AE113" s="27"/>
      <c r="AF113" s="444"/>
      <c r="AG113" s="444"/>
      <c r="AH113" s="27"/>
      <c r="AI113" s="442" t="str">
        <f t="shared" si="19"/>
        <v/>
      </c>
      <c r="AJ113" s="442"/>
      <c r="AK113" s="129"/>
      <c r="BX113" s="45">
        <v>47</v>
      </c>
      <c r="BY113" s="359" t="str">
        <f t="shared" si="15"/>
        <v/>
      </c>
      <c r="BZ113" s="359"/>
      <c r="CA113" s="359"/>
      <c r="CB113" s="359"/>
      <c r="CC113" s="359"/>
      <c r="CD113" s="359"/>
      <c r="CE113" s="359"/>
      <c r="CF113" s="359"/>
      <c r="CG113" s="359"/>
      <c r="CH113" s="359"/>
      <c r="CI113" s="359"/>
      <c r="CJ113" s="359"/>
      <c r="CK113" s="359"/>
      <c r="CL113" s="359"/>
      <c r="CM113" s="359"/>
      <c r="CN113" s="359"/>
      <c r="CO113" s="359"/>
      <c r="CP113" s="359"/>
      <c r="CQ113" s="388" t="str">
        <f>IF(BY113="","",'1) Company information'!$E$16)</f>
        <v/>
      </c>
      <c r="CR113" s="388"/>
      <c r="CS113" s="388"/>
      <c r="CT113" s="399"/>
      <c r="CU113" s="413">
        <f t="shared" si="16"/>
        <v>0</v>
      </c>
      <c r="CV113" s="413"/>
      <c r="CW113" s="413"/>
      <c r="CX113" s="413"/>
      <c r="CY113" s="27"/>
      <c r="CZ113" s="27"/>
      <c r="DA113" s="27"/>
      <c r="DB113" s="27"/>
      <c r="DC113" s="198" t="str">
        <f t="shared" si="18"/>
        <v/>
      </c>
      <c r="DD113" s="198"/>
      <c r="DE113" s="198"/>
      <c r="DF113" s="198"/>
      <c r="DG113" s="198"/>
      <c r="DH113" s="198"/>
      <c r="DI113" s="198"/>
      <c r="DJ113" s="248"/>
      <c r="DK113" s="248"/>
      <c r="DL113" s="248"/>
      <c r="DM113" s="248"/>
      <c r="DN113" s="248"/>
      <c r="DO113" s="248"/>
      <c r="DP113" s="248"/>
    </row>
    <row r="114" spans="1:120" ht="24.75" hidden="1" customHeight="1" x14ac:dyDescent="0.25">
      <c r="A114" s="45">
        <v>48</v>
      </c>
      <c r="B114" s="359" t="str">
        <f t="shared" si="17"/>
        <v/>
      </c>
      <c r="C114" s="359"/>
      <c r="D114" s="359"/>
      <c r="E114" s="359"/>
      <c r="F114" s="359"/>
      <c r="G114" s="359"/>
      <c r="H114" s="359"/>
      <c r="I114" s="359"/>
      <c r="J114" s="359"/>
      <c r="K114" s="359"/>
      <c r="L114" s="359"/>
      <c r="M114" s="359"/>
      <c r="N114" s="359"/>
      <c r="O114" s="359"/>
      <c r="P114" s="359"/>
      <c r="Q114" s="359"/>
      <c r="R114" s="359"/>
      <c r="S114" s="359"/>
      <c r="T114" s="445" t="str">
        <f>IF(B114="","",'1) Company information'!$E$16)</f>
        <v/>
      </c>
      <c r="U114" s="446"/>
      <c r="V114" s="446"/>
      <c r="W114" s="447"/>
      <c r="X114" s="413"/>
      <c r="Y114" s="413"/>
      <c r="Z114" s="413"/>
      <c r="AA114" s="413"/>
      <c r="AB114" s="27"/>
      <c r="AC114" s="444"/>
      <c r="AD114" s="444"/>
      <c r="AE114" s="27"/>
      <c r="AF114" s="444"/>
      <c r="AG114" s="444"/>
      <c r="AH114" s="27"/>
      <c r="AI114" s="442" t="str">
        <f t="shared" si="19"/>
        <v/>
      </c>
      <c r="AJ114" s="442"/>
      <c r="AK114" s="129"/>
      <c r="BX114" s="45">
        <v>48</v>
      </c>
      <c r="BY114" s="359" t="str">
        <f t="shared" si="15"/>
        <v/>
      </c>
      <c r="BZ114" s="359"/>
      <c r="CA114" s="359"/>
      <c r="CB114" s="359"/>
      <c r="CC114" s="359"/>
      <c r="CD114" s="359"/>
      <c r="CE114" s="359"/>
      <c r="CF114" s="359"/>
      <c r="CG114" s="359"/>
      <c r="CH114" s="359"/>
      <c r="CI114" s="359"/>
      <c r="CJ114" s="359"/>
      <c r="CK114" s="359"/>
      <c r="CL114" s="359"/>
      <c r="CM114" s="359"/>
      <c r="CN114" s="359"/>
      <c r="CO114" s="359"/>
      <c r="CP114" s="359"/>
      <c r="CQ114" s="388" t="str">
        <f>IF(BY114="","",'1) Company information'!$E$16)</f>
        <v/>
      </c>
      <c r="CR114" s="388"/>
      <c r="CS114" s="388"/>
      <c r="CT114" s="399"/>
      <c r="CU114" s="413">
        <f t="shared" si="16"/>
        <v>0</v>
      </c>
      <c r="CV114" s="413"/>
      <c r="CW114" s="413"/>
      <c r="CX114" s="413"/>
      <c r="CY114" s="27"/>
      <c r="CZ114" s="27"/>
      <c r="DA114" s="27"/>
      <c r="DB114" s="27"/>
      <c r="DC114" s="198" t="str">
        <f t="shared" si="18"/>
        <v/>
      </c>
      <c r="DD114" s="198"/>
      <c r="DE114" s="198"/>
      <c r="DF114" s="198"/>
      <c r="DG114" s="198"/>
      <c r="DH114" s="198"/>
      <c r="DI114" s="198"/>
      <c r="DJ114" s="248"/>
      <c r="DK114" s="248"/>
      <c r="DL114" s="248"/>
      <c r="DM114" s="248"/>
      <c r="DN114" s="248"/>
      <c r="DO114" s="248"/>
      <c r="DP114" s="248"/>
    </row>
    <row r="115" spans="1:120" ht="24.75" hidden="1" customHeight="1" x14ac:dyDescent="0.25">
      <c r="A115" s="45">
        <v>49</v>
      </c>
      <c r="B115" s="359" t="str">
        <f t="shared" si="17"/>
        <v/>
      </c>
      <c r="C115" s="359"/>
      <c r="D115" s="359"/>
      <c r="E115" s="359"/>
      <c r="F115" s="359"/>
      <c r="G115" s="359"/>
      <c r="H115" s="359"/>
      <c r="I115" s="359"/>
      <c r="J115" s="359"/>
      <c r="K115" s="359"/>
      <c r="L115" s="359"/>
      <c r="M115" s="359"/>
      <c r="N115" s="359"/>
      <c r="O115" s="359"/>
      <c r="P115" s="359"/>
      <c r="Q115" s="359"/>
      <c r="R115" s="359"/>
      <c r="S115" s="359"/>
      <c r="T115" s="445" t="str">
        <f>IF(B115="","",'1) Company information'!$E$16)</f>
        <v/>
      </c>
      <c r="U115" s="446"/>
      <c r="V115" s="446"/>
      <c r="W115" s="447"/>
      <c r="X115" s="413"/>
      <c r="Y115" s="413"/>
      <c r="Z115" s="413"/>
      <c r="AA115" s="413"/>
      <c r="AB115" s="27"/>
      <c r="AC115" s="444"/>
      <c r="AD115" s="444"/>
      <c r="AE115" s="27"/>
      <c r="AF115" s="444"/>
      <c r="AG115" s="444"/>
      <c r="AH115" s="27"/>
      <c r="AI115" s="442" t="str">
        <f t="shared" si="19"/>
        <v/>
      </c>
      <c r="AJ115" s="442"/>
      <c r="AK115" s="129"/>
      <c r="BX115" s="45">
        <v>49</v>
      </c>
      <c r="BY115" s="359" t="str">
        <f t="shared" si="15"/>
        <v/>
      </c>
      <c r="BZ115" s="359"/>
      <c r="CA115" s="359"/>
      <c r="CB115" s="359"/>
      <c r="CC115" s="359"/>
      <c r="CD115" s="359"/>
      <c r="CE115" s="359"/>
      <c r="CF115" s="359"/>
      <c r="CG115" s="359"/>
      <c r="CH115" s="359"/>
      <c r="CI115" s="359"/>
      <c r="CJ115" s="359"/>
      <c r="CK115" s="359"/>
      <c r="CL115" s="359"/>
      <c r="CM115" s="359"/>
      <c r="CN115" s="359"/>
      <c r="CO115" s="359"/>
      <c r="CP115" s="359"/>
      <c r="CQ115" s="388" t="str">
        <f>IF(BY115="","",'1) Company information'!$E$16)</f>
        <v/>
      </c>
      <c r="CR115" s="388"/>
      <c r="CS115" s="388"/>
      <c r="CT115" s="399"/>
      <c r="CU115" s="413">
        <f t="shared" si="16"/>
        <v>0</v>
      </c>
      <c r="CV115" s="413"/>
      <c r="CW115" s="413"/>
      <c r="CX115" s="413"/>
      <c r="CY115" s="27"/>
      <c r="CZ115" s="27"/>
      <c r="DA115" s="27"/>
      <c r="DB115" s="27"/>
      <c r="DC115" s="198" t="str">
        <f t="shared" si="18"/>
        <v/>
      </c>
      <c r="DD115" s="198"/>
      <c r="DE115" s="198"/>
      <c r="DF115" s="198"/>
      <c r="DG115" s="198"/>
      <c r="DH115" s="198"/>
      <c r="DI115" s="198"/>
      <c r="DJ115" s="248"/>
      <c r="DK115" s="248"/>
      <c r="DL115" s="248"/>
      <c r="DM115" s="248"/>
      <c r="DN115" s="248"/>
      <c r="DO115" s="248"/>
      <c r="DP115" s="248"/>
    </row>
    <row r="116" spans="1:120" ht="24.75" hidden="1" customHeight="1" x14ac:dyDescent="0.25">
      <c r="A116" s="45">
        <v>50</v>
      </c>
      <c r="B116" s="359" t="str">
        <f t="shared" si="17"/>
        <v/>
      </c>
      <c r="C116" s="359"/>
      <c r="D116" s="359"/>
      <c r="E116" s="359"/>
      <c r="F116" s="359"/>
      <c r="G116" s="359"/>
      <c r="H116" s="359"/>
      <c r="I116" s="359"/>
      <c r="J116" s="359"/>
      <c r="K116" s="359"/>
      <c r="L116" s="359"/>
      <c r="M116" s="359"/>
      <c r="N116" s="359"/>
      <c r="O116" s="359"/>
      <c r="P116" s="359"/>
      <c r="Q116" s="359"/>
      <c r="R116" s="359"/>
      <c r="S116" s="359"/>
      <c r="T116" s="445" t="str">
        <f>IF(B116="","",'1) Company information'!$E$16)</f>
        <v/>
      </c>
      <c r="U116" s="446"/>
      <c r="V116" s="446"/>
      <c r="W116" s="447"/>
      <c r="X116" s="413"/>
      <c r="Y116" s="413"/>
      <c r="Z116" s="413"/>
      <c r="AA116" s="413"/>
      <c r="AB116" s="27"/>
      <c r="AC116" s="444"/>
      <c r="AD116" s="444"/>
      <c r="AE116" s="27"/>
      <c r="AF116" s="444"/>
      <c r="AG116" s="444"/>
      <c r="AH116" s="27"/>
      <c r="AI116" s="442" t="str">
        <f t="shared" si="19"/>
        <v/>
      </c>
      <c r="AJ116" s="442"/>
      <c r="AK116" s="129"/>
      <c r="BX116" s="45">
        <v>50</v>
      </c>
      <c r="BY116" s="359" t="str">
        <f t="shared" si="15"/>
        <v/>
      </c>
      <c r="BZ116" s="359"/>
      <c r="CA116" s="359"/>
      <c r="CB116" s="359"/>
      <c r="CC116" s="359"/>
      <c r="CD116" s="359"/>
      <c r="CE116" s="359"/>
      <c r="CF116" s="359"/>
      <c r="CG116" s="359"/>
      <c r="CH116" s="359"/>
      <c r="CI116" s="359"/>
      <c r="CJ116" s="359"/>
      <c r="CK116" s="359"/>
      <c r="CL116" s="359"/>
      <c r="CM116" s="359"/>
      <c r="CN116" s="359"/>
      <c r="CO116" s="359"/>
      <c r="CP116" s="359"/>
      <c r="CQ116" s="388" t="str">
        <f>IF(BY116="","",'1) Company information'!$E$16)</f>
        <v/>
      </c>
      <c r="CR116" s="388"/>
      <c r="CS116" s="388"/>
      <c r="CT116" s="399"/>
      <c r="CU116" s="413">
        <f t="shared" si="16"/>
        <v>0</v>
      </c>
      <c r="CV116" s="413"/>
      <c r="CW116" s="413"/>
      <c r="CX116" s="413"/>
      <c r="CY116" s="27"/>
      <c r="CZ116" s="27"/>
      <c r="DA116" s="27"/>
      <c r="DB116" s="27"/>
      <c r="DC116" s="198" t="str">
        <f t="shared" si="18"/>
        <v/>
      </c>
      <c r="DD116" s="198"/>
      <c r="DE116" s="198"/>
      <c r="DF116" s="198"/>
      <c r="DG116" s="198"/>
      <c r="DH116" s="198"/>
      <c r="DI116" s="198"/>
      <c r="DJ116" s="248"/>
      <c r="DK116" s="248"/>
      <c r="DL116" s="248"/>
      <c r="DM116" s="248"/>
      <c r="DN116" s="248"/>
      <c r="DO116" s="248"/>
      <c r="DP116" s="248"/>
    </row>
    <row r="117" spans="1:120" ht="26.25" customHeight="1" x14ac:dyDescent="0.25">
      <c r="A117" s="7"/>
      <c r="B117" s="188" t="s">
        <v>483</v>
      </c>
      <c r="C117" s="173"/>
      <c r="D117" s="173"/>
      <c r="E117" s="173"/>
      <c r="F117" s="173"/>
      <c r="G117" s="173"/>
      <c r="H117" s="173"/>
      <c r="I117" s="173"/>
      <c r="J117" s="173"/>
      <c r="K117" s="173"/>
      <c r="L117" s="173"/>
      <c r="M117" s="173"/>
      <c r="N117" s="173"/>
      <c r="O117" s="173"/>
      <c r="P117" s="173"/>
      <c r="Q117" s="173"/>
      <c r="R117" s="173"/>
      <c r="S117" s="173"/>
      <c r="T117" s="457">
        <f>IF(B117="","",'1) Company information'!$E$16)</f>
        <v>0</v>
      </c>
      <c r="U117" s="458"/>
      <c r="V117" s="458"/>
      <c r="W117" s="459"/>
      <c r="X117" s="454">
        <f>SUM(X67:AA116)</f>
        <v>0</v>
      </c>
      <c r="Y117" s="454"/>
      <c r="Z117" s="454"/>
      <c r="AA117" s="454"/>
      <c r="AB117" s="138"/>
      <c r="AC117" s="146"/>
      <c r="AD117" s="146"/>
      <c r="AE117" s="146"/>
      <c r="AF117" s="146"/>
      <c r="AG117" s="146"/>
      <c r="AH117" s="146"/>
      <c r="AI117" s="146"/>
      <c r="AJ117" s="146"/>
      <c r="AK117" s="129"/>
      <c r="BX117" s="45"/>
      <c r="BY117" s="177" t="s">
        <v>465</v>
      </c>
      <c r="BZ117" s="177"/>
      <c r="CA117" s="177"/>
      <c r="CB117" s="177"/>
      <c r="CC117" s="177"/>
      <c r="CD117" s="177"/>
      <c r="CE117" s="177"/>
      <c r="CF117" s="177"/>
      <c r="CG117" s="177"/>
      <c r="CH117" s="177"/>
      <c r="CI117" s="177"/>
      <c r="CJ117" s="177"/>
      <c r="CK117" s="177"/>
      <c r="CL117" s="177"/>
      <c r="CM117" s="177"/>
      <c r="CN117" s="177"/>
      <c r="CO117" s="177"/>
      <c r="CP117" s="177"/>
      <c r="CQ117" s="393">
        <f>IF(BY117="","",'1) Company information'!$E$16)</f>
        <v>0</v>
      </c>
      <c r="CR117" s="393"/>
      <c r="CS117" s="393"/>
      <c r="CT117" s="394"/>
      <c r="CU117" s="392">
        <f>SUM(CU67:CX116)</f>
        <v>0</v>
      </c>
      <c r="CV117" s="392"/>
      <c r="CW117" s="392"/>
      <c r="CX117" s="392"/>
      <c r="CY117" s="137"/>
      <c r="CZ117" s="137"/>
      <c r="DA117" s="137"/>
      <c r="DB117" s="137"/>
      <c r="DC117" s="137"/>
      <c r="DD117" s="137"/>
      <c r="DE117" s="137"/>
      <c r="DF117" s="137"/>
      <c r="DG117" s="137"/>
      <c r="DH117" s="137"/>
      <c r="DI117" s="137"/>
      <c r="DJ117" s="248"/>
      <c r="DK117" s="248"/>
      <c r="DL117" s="248"/>
      <c r="DM117" s="248"/>
      <c r="DN117" s="248"/>
      <c r="DO117" s="248"/>
      <c r="DP117" s="248"/>
    </row>
    <row r="118" spans="1:120" x14ac:dyDescent="0.25">
      <c r="A118" s="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138"/>
      <c r="AC118" s="172"/>
      <c r="AD118" s="172"/>
      <c r="AE118" s="172"/>
      <c r="AF118" s="172"/>
      <c r="AG118" s="172"/>
      <c r="AH118" s="172"/>
      <c r="AI118" s="172"/>
      <c r="AJ118" s="172"/>
      <c r="AK118" s="172"/>
      <c r="BX118" s="45"/>
      <c r="BY118" s="177"/>
      <c r="BZ118" s="177"/>
      <c r="CA118" s="177"/>
      <c r="CB118" s="177"/>
      <c r="CC118" s="177"/>
      <c r="CD118" s="177"/>
      <c r="CE118" s="177"/>
      <c r="CF118" s="177"/>
      <c r="CG118" s="177"/>
      <c r="CH118" s="177"/>
      <c r="CI118" s="177"/>
      <c r="CJ118" s="177"/>
      <c r="CK118" s="177"/>
      <c r="CL118" s="177"/>
      <c r="CM118" s="177"/>
      <c r="CN118" s="177"/>
      <c r="CO118" s="177"/>
      <c r="CP118" s="177"/>
      <c r="CQ118" s="393"/>
      <c r="CR118" s="393"/>
      <c r="CS118" s="393"/>
      <c r="CT118" s="394"/>
      <c r="CU118" s="392"/>
      <c r="CV118" s="392"/>
      <c r="CW118" s="392"/>
      <c r="CX118" s="392"/>
      <c r="CY118" s="137"/>
      <c r="CZ118" s="137"/>
      <c r="DA118" s="137"/>
      <c r="DB118" s="137"/>
      <c r="DC118" s="137"/>
      <c r="DD118" s="137"/>
      <c r="DE118" s="137"/>
      <c r="DF118" s="137"/>
      <c r="DG118" s="137"/>
      <c r="DH118" s="137"/>
      <c r="DI118" s="137"/>
      <c r="DJ118" s="248"/>
      <c r="DK118" s="248"/>
      <c r="DL118" s="248"/>
      <c r="DM118" s="248"/>
      <c r="DN118" s="248"/>
      <c r="DO118" s="248"/>
      <c r="DP118" s="248"/>
    </row>
    <row r="119" spans="1:120" x14ac:dyDescent="0.2">
      <c r="A119" s="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138"/>
      <c r="AC119" s="138"/>
      <c r="AD119" s="138"/>
      <c r="AE119" s="138"/>
      <c r="AF119" s="138"/>
      <c r="AG119" s="138"/>
      <c r="AH119" s="138"/>
      <c r="AI119" s="138"/>
      <c r="AJ119" s="13"/>
      <c r="AK119" s="13"/>
      <c r="AL119" s="172"/>
      <c r="AM119" s="172"/>
      <c r="AN119" s="172"/>
      <c r="AO119" s="172"/>
      <c r="AP119" s="172"/>
      <c r="AQ119" s="172"/>
      <c r="AR119" s="172"/>
      <c r="AS119" s="172"/>
      <c r="AT119" s="172"/>
      <c r="AU119" s="172"/>
      <c r="AV119" s="172"/>
      <c r="AW119" s="116"/>
      <c r="AX119" s="116"/>
      <c r="AY119" s="116"/>
      <c r="AZ119" s="116"/>
      <c r="BA119" s="116"/>
      <c r="BB119" s="116"/>
      <c r="BC119" s="116"/>
      <c r="BD119" s="116"/>
      <c r="BE119" s="116"/>
      <c r="BF119" s="116"/>
      <c r="BG119" s="116"/>
      <c r="BH119" s="116"/>
      <c r="BI119" s="116"/>
      <c r="BJ119" s="116"/>
      <c r="BK119" s="142"/>
      <c r="BL119" s="142"/>
      <c r="BM119" s="142"/>
      <c r="BN119" s="142"/>
      <c r="BO119" s="142"/>
      <c r="BP119" s="129"/>
      <c r="BQ119" s="129"/>
      <c r="BR119" s="129"/>
      <c r="BS119" s="116"/>
      <c r="BT119" s="146"/>
      <c r="BX119" s="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137"/>
      <c r="CZ119" s="137"/>
      <c r="DA119" s="137"/>
      <c r="DB119" s="137"/>
      <c r="DC119" s="137"/>
      <c r="DD119" s="137"/>
      <c r="DE119" s="137"/>
      <c r="DF119" s="137"/>
      <c r="DG119" s="137"/>
      <c r="DH119" s="137"/>
      <c r="DI119" s="137"/>
      <c r="DJ119" s="248"/>
      <c r="DK119" s="248"/>
      <c r="DL119" s="248"/>
      <c r="DM119" s="248"/>
      <c r="DN119" s="248"/>
      <c r="DO119" s="248"/>
      <c r="DP119" s="248"/>
    </row>
    <row r="120" spans="1:120" ht="15.75" thickBot="1" x14ac:dyDescent="0.25">
      <c r="A120" s="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42"/>
      <c r="BM120" s="142"/>
      <c r="BN120" s="142"/>
      <c r="BO120" s="142"/>
      <c r="BP120" s="142"/>
      <c r="BQ120" s="129"/>
      <c r="BR120" s="129"/>
      <c r="BS120" s="129"/>
      <c r="BT120" s="13"/>
    </row>
    <row r="121" spans="1:120" ht="21" x14ac:dyDescent="0.35">
      <c r="A121" s="7"/>
      <c r="B121" s="18" t="s">
        <v>123</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3"/>
    </row>
    <row r="122" spans="1:120" x14ac:dyDescent="0.2">
      <c r="A122" s="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42"/>
      <c r="BM122" s="142"/>
      <c r="BN122" s="142"/>
      <c r="BO122" s="142"/>
      <c r="BP122" s="142"/>
      <c r="BQ122" s="129"/>
      <c r="BR122" s="410" t="s">
        <v>362</v>
      </c>
      <c r="BS122" s="410"/>
      <c r="BT122" s="13"/>
    </row>
    <row r="123" spans="1:120" ht="34.5" customHeight="1" x14ac:dyDescent="0.2">
      <c r="A123" s="7"/>
      <c r="B123" s="411" t="s">
        <v>933</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42"/>
      <c r="BM123" s="142"/>
      <c r="BN123" s="142"/>
      <c r="BO123" s="142"/>
      <c r="BP123" s="142"/>
      <c r="BQ123" s="129"/>
      <c r="BR123" s="410"/>
      <c r="BS123" s="410"/>
      <c r="BT123" s="13"/>
    </row>
    <row r="124" spans="1:120" x14ac:dyDescent="0.2">
      <c r="A124" s="7"/>
      <c r="B124" s="27"/>
      <c r="C124" s="27"/>
      <c r="D124" s="27"/>
      <c r="E124" s="27"/>
      <c r="F124" s="27"/>
      <c r="G124" s="27"/>
      <c r="H124" s="27"/>
      <c r="I124" s="27"/>
      <c r="J124" s="27"/>
      <c r="K124" s="27"/>
      <c r="L124" s="27"/>
      <c r="M124" s="27"/>
      <c r="N124" s="27"/>
      <c r="O124" s="27"/>
      <c r="P124" s="27"/>
      <c r="Q124" s="27"/>
      <c r="R124" s="27"/>
      <c r="S124" s="27"/>
      <c r="T124" s="28" t="s">
        <v>69</v>
      </c>
      <c r="U124" s="27"/>
      <c r="V124" s="27"/>
      <c r="W124" s="27"/>
      <c r="X124" s="27"/>
      <c r="Y124" s="27"/>
      <c r="Z124" s="27"/>
      <c r="AA124" s="27"/>
      <c r="AB124" s="27"/>
      <c r="AC124" s="27"/>
      <c r="AD124" s="27"/>
      <c r="AE124" s="27"/>
      <c r="AF124" s="27"/>
      <c r="AG124" s="27"/>
      <c r="AH124" s="27"/>
      <c r="AI124" s="27"/>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42"/>
      <c r="BM124" s="142"/>
      <c r="BN124" s="142"/>
      <c r="BO124" s="142"/>
      <c r="BP124" s="142"/>
      <c r="BQ124" s="129"/>
      <c r="BR124" s="410"/>
      <c r="BS124" s="410"/>
      <c r="BT124" s="13"/>
    </row>
    <row r="125" spans="1:120" ht="33.75" customHeight="1" x14ac:dyDescent="0.25">
      <c r="A125" s="7" t="s">
        <v>127</v>
      </c>
      <c r="B125" s="33" t="s">
        <v>124</v>
      </c>
      <c r="C125" s="32"/>
      <c r="D125" s="32"/>
      <c r="E125" s="32"/>
      <c r="F125" s="32"/>
      <c r="G125" s="32"/>
      <c r="H125" s="32"/>
      <c r="I125" s="32"/>
      <c r="J125" s="32"/>
      <c r="K125" s="32"/>
      <c r="L125" s="32"/>
      <c r="M125" s="32"/>
      <c r="N125" s="32"/>
      <c r="O125" s="32"/>
      <c r="P125" s="32"/>
      <c r="Q125" s="32"/>
      <c r="R125" s="32"/>
      <c r="S125" s="32"/>
      <c r="T125" s="405" t="s">
        <v>70</v>
      </c>
      <c r="U125" s="405"/>
      <c r="V125" s="405"/>
      <c r="W125" s="405"/>
      <c r="X125" s="405" t="s">
        <v>71</v>
      </c>
      <c r="Y125" s="405"/>
      <c r="Z125" s="405"/>
      <c r="AA125" s="405"/>
      <c r="AB125" s="405" t="s">
        <v>1092</v>
      </c>
      <c r="AC125" s="405"/>
      <c r="AD125" s="405"/>
      <c r="AE125" s="405"/>
      <c r="AF125" s="405" t="s">
        <v>72</v>
      </c>
      <c r="AG125" s="405"/>
      <c r="AH125" s="405"/>
      <c r="AI125" s="405"/>
      <c r="AJ125" s="405" t="s">
        <v>1064</v>
      </c>
      <c r="AK125" s="405"/>
      <c r="AL125" s="405"/>
      <c r="AM125" s="405"/>
      <c r="AN125" s="405" t="s">
        <v>74</v>
      </c>
      <c r="AO125" s="405"/>
      <c r="AP125" s="405"/>
      <c r="AQ125" s="405"/>
      <c r="AR125" s="405" t="s">
        <v>75</v>
      </c>
      <c r="AS125" s="405"/>
      <c r="AT125" s="405"/>
      <c r="AU125" s="405"/>
      <c r="AV125" s="405" t="s">
        <v>76</v>
      </c>
      <c r="AW125" s="405"/>
      <c r="AX125" s="405"/>
      <c r="AY125" s="405"/>
      <c r="AZ125" s="405" t="s">
        <v>77</v>
      </c>
      <c r="BA125" s="405"/>
      <c r="BB125" s="405"/>
      <c r="BC125" s="405"/>
      <c r="BD125" s="405" t="s">
        <v>78</v>
      </c>
      <c r="BE125" s="405"/>
      <c r="BF125" s="405"/>
      <c r="BG125" s="405"/>
      <c r="BH125" s="405" t="s">
        <v>252</v>
      </c>
      <c r="BI125" s="405"/>
      <c r="BJ125" s="405"/>
      <c r="BK125" s="405"/>
      <c r="BL125" s="405" t="s">
        <v>171</v>
      </c>
      <c r="BM125" s="405"/>
      <c r="BN125" s="405"/>
      <c r="BO125" s="405"/>
      <c r="BP125" s="144" t="s">
        <v>411</v>
      </c>
      <c r="BQ125" s="130"/>
      <c r="BR125" s="410"/>
      <c r="BS125" s="410"/>
      <c r="BT125" s="13"/>
    </row>
    <row r="126" spans="1:120" ht="25.5" customHeight="1" x14ac:dyDescent="0.25">
      <c r="A126" s="45">
        <v>1</v>
      </c>
      <c r="B126" s="374" t="str">
        <f t="shared" ref="B126:B157" si="20">IF(B10&lt;&gt;0,B10,"")</f>
        <v/>
      </c>
      <c r="C126" s="374"/>
      <c r="D126" s="374"/>
      <c r="E126" s="374"/>
      <c r="F126" s="374"/>
      <c r="G126" s="374"/>
      <c r="H126" s="374"/>
      <c r="I126" s="374"/>
      <c r="J126" s="374"/>
      <c r="K126" s="374"/>
      <c r="L126" s="374"/>
      <c r="M126" s="374"/>
      <c r="N126" s="374"/>
      <c r="O126" s="374"/>
      <c r="P126" s="374"/>
      <c r="Q126" s="374"/>
      <c r="R126" s="374"/>
      <c r="S126" s="374"/>
      <c r="T126" s="417"/>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c r="AY126" s="395"/>
      <c r="AZ126" s="395"/>
      <c r="BA126" s="395"/>
      <c r="BB126" s="395"/>
      <c r="BC126" s="395"/>
      <c r="BD126" s="395"/>
      <c r="BE126" s="395"/>
      <c r="BF126" s="395"/>
      <c r="BG126" s="395"/>
      <c r="BH126" s="395"/>
      <c r="BI126" s="395"/>
      <c r="BJ126" s="395"/>
      <c r="BK126" s="396"/>
      <c r="BL126" s="395"/>
      <c r="BM126" s="395"/>
      <c r="BN126" s="395"/>
      <c r="BO126" s="396"/>
      <c r="BP126" s="157"/>
      <c r="BQ126" s="139"/>
      <c r="BR126" s="409" t="str">
        <f>IF(SUM(T126:BL126)=0,"",SUM(T126:BL126))</f>
        <v/>
      </c>
      <c r="BS126" s="409"/>
      <c r="BT126" s="13"/>
    </row>
    <row r="127" spans="1:120" ht="25.5" customHeight="1" x14ac:dyDescent="0.25">
      <c r="A127" s="45">
        <v>2</v>
      </c>
      <c r="B127" s="374" t="str">
        <f t="shared" si="20"/>
        <v/>
      </c>
      <c r="C127" s="374"/>
      <c r="D127" s="374"/>
      <c r="E127" s="374"/>
      <c r="F127" s="374"/>
      <c r="G127" s="374"/>
      <c r="H127" s="374"/>
      <c r="I127" s="374"/>
      <c r="J127" s="374"/>
      <c r="K127" s="374"/>
      <c r="L127" s="374"/>
      <c r="M127" s="374"/>
      <c r="N127" s="374"/>
      <c r="O127" s="374"/>
      <c r="P127" s="374"/>
      <c r="Q127" s="374"/>
      <c r="R127" s="374"/>
      <c r="S127" s="374"/>
      <c r="T127" s="417"/>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6"/>
      <c r="BL127" s="395"/>
      <c r="BM127" s="395"/>
      <c r="BN127" s="395"/>
      <c r="BO127" s="396"/>
      <c r="BP127" s="157"/>
      <c r="BQ127" s="139"/>
      <c r="BR127" s="409" t="str">
        <f t="shared" ref="BR127:BR147" si="21">IF(SUM(T127:BL127)=0,"",SUM(T127:BL127))</f>
        <v/>
      </c>
      <c r="BS127" s="409"/>
      <c r="BT127" s="13"/>
    </row>
    <row r="128" spans="1:120" ht="25.5" customHeight="1" x14ac:dyDescent="0.25">
      <c r="A128" s="45">
        <v>3</v>
      </c>
      <c r="B128" s="374" t="str">
        <f t="shared" si="20"/>
        <v/>
      </c>
      <c r="C128" s="374"/>
      <c r="D128" s="374"/>
      <c r="E128" s="374"/>
      <c r="F128" s="374"/>
      <c r="G128" s="374"/>
      <c r="H128" s="374"/>
      <c r="I128" s="374"/>
      <c r="J128" s="374"/>
      <c r="K128" s="374"/>
      <c r="L128" s="374"/>
      <c r="M128" s="374"/>
      <c r="N128" s="374"/>
      <c r="O128" s="374"/>
      <c r="P128" s="374"/>
      <c r="Q128" s="374"/>
      <c r="R128" s="374"/>
      <c r="S128" s="374"/>
      <c r="T128" s="417"/>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6"/>
      <c r="BL128" s="395"/>
      <c r="BM128" s="395"/>
      <c r="BN128" s="395"/>
      <c r="BO128" s="396"/>
      <c r="BP128" s="320"/>
      <c r="BQ128" s="139"/>
      <c r="BR128" s="409" t="str">
        <f t="shared" si="21"/>
        <v/>
      </c>
      <c r="BS128" s="409"/>
      <c r="BT128" s="13"/>
    </row>
    <row r="129" spans="1:72" ht="25.5" customHeight="1" x14ac:dyDescent="0.25">
      <c r="A129" s="45">
        <v>4</v>
      </c>
      <c r="B129" s="374" t="str">
        <f t="shared" si="20"/>
        <v/>
      </c>
      <c r="C129" s="374"/>
      <c r="D129" s="374"/>
      <c r="E129" s="374"/>
      <c r="F129" s="374"/>
      <c r="G129" s="374"/>
      <c r="H129" s="374"/>
      <c r="I129" s="374"/>
      <c r="J129" s="374"/>
      <c r="K129" s="374"/>
      <c r="L129" s="374"/>
      <c r="M129" s="374"/>
      <c r="N129" s="374"/>
      <c r="O129" s="374"/>
      <c r="P129" s="374"/>
      <c r="Q129" s="374"/>
      <c r="R129" s="374"/>
      <c r="S129" s="374"/>
      <c r="T129" s="417"/>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c r="AY129" s="395"/>
      <c r="AZ129" s="395"/>
      <c r="BA129" s="395"/>
      <c r="BB129" s="395"/>
      <c r="BC129" s="395"/>
      <c r="BD129" s="395"/>
      <c r="BE129" s="395"/>
      <c r="BF129" s="395"/>
      <c r="BG129" s="395"/>
      <c r="BH129" s="395"/>
      <c r="BI129" s="395"/>
      <c r="BJ129" s="395"/>
      <c r="BK129" s="396"/>
      <c r="BL129" s="395"/>
      <c r="BM129" s="395"/>
      <c r="BN129" s="395"/>
      <c r="BO129" s="396"/>
      <c r="BP129" s="320"/>
      <c r="BQ129" s="139"/>
      <c r="BR129" s="409" t="str">
        <f t="shared" si="21"/>
        <v/>
      </c>
      <c r="BS129" s="409"/>
      <c r="BT129" s="13"/>
    </row>
    <row r="130" spans="1:72" ht="25.5" customHeight="1" x14ac:dyDescent="0.25">
      <c r="A130" s="45">
        <v>5</v>
      </c>
      <c r="B130" s="374" t="str">
        <f t="shared" si="20"/>
        <v/>
      </c>
      <c r="C130" s="374"/>
      <c r="D130" s="374"/>
      <c r="E130" s="374"/>
      <c r="F130" s="374"/>
      <c r="G130" s="374"/>
      <c r="H130" s="374"/>
      <c r="I130" s="374"/>
      <c r="J130" s="374"/>
      <c r="K130" s="374"/>
      <c r="L130" s="374"/>
      <c r="M130" s="374"/>
      <c r="N130" s="374"/>
      <c r="O130" s="374"/>
      <c r="P130" s="374"/>
      <c r="Q130" s="374"/>
      <c r="R130" s="374"/>
      <c r="S130" s="374"/>
      <c r="T130" s="417"/>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395"/>
      <c r="BA130" s="395"/>
      <c r="BB130" s="395"/>
      <c r="BC130" s="395"/>
      <c r="BD130" s="395"/>
      <c r="BE130" s="395"/>
      <c r="BF130" s="395"/>
      <c r="BG130" s="395"/>
      <c r="BH130" s="395"/>
      <c r="BI130" s="395"/>
      <c r="BJ130" s="395"/>
      <c r="BK130" s="396"/>
      <c r="BL130" s="395"/>
      <c r="BM130" s="395"/>
      <c r="BN130" s="395"/>
      <c r="BO130" s="396"/>
      <c r="BP130" s="320"/>
      <c r="BQ130" s="139"/>
      <c r="BR130" s="409" t="str">
        <f t="shared" si="21"/>
        <v/>
      </c>
      <c r="BS130" s="409"/>
      <c r="BT130" s="13"/>
    </row>
    <row r="131" spans="1:72" ht="25.5" customHeight="1" x14ac:dyDescent="0.25">
      <c r="A131" s="45">
        <v>6</v>
      </c>
      <c r="B131" s="374" t="str">
        <f t="shared" si="20"/>
        <v/>
      </c>
      <c r="C131" s="374"/>
      <c r="D131" s="374"/>
      <c r="E131" s="374"/>
      <c r="F131" s="374"/>
      <c r="G131" s="374"/>
      <c r="H131" s="374"/>
      <c r="I131" s="374"/>
      <c r="J131" s="374"/>
      <c r="K131" s="374"/>
      <c r="L131" s="374"/>
      <c r="M131" s="374"/>
      <c r="N131" s="374"/>
      <c r="O131" s="374"/>
      <c r="P131" s="374"/>
      <c r="Q131" s="374"/>
      <c r="R131" s="374"/>
      <c r="S131" s="374"/>
      <c r="T131" s="417"/>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395"/>
      <c r="BA131" s="395"/>
      <c r="BB131" s="395"/>
      <c r="BC131" s="395"/>
      <c r="BD131" s="395"/>
      <c r="BE131" s="395"/>
      <c r="BF131" s="395"/>
      <c r="BG131" s="395"/>
      <c r="BH131" s="395"/>
      <c r="BI131" s="395"/>
      <c r="BJ131" s="395"/>
      <c r="BK131" s="396"/>
      <c r="BL131" s="395"/>
      <c r="BM131" s="395"/>
      <c r="BN131" s="395"/>
      <c r="BO131" s="396"/>
      <c r="BP131" s="320"/>
      <c r="BQ131" s="139"/>
      <c r="BR131" s="409" t="str">
        <f t="shared" si="21"/>
        <v/>
      </c>
      <c r="BS131" s="409"/>
      <c r="BT131" s="13"/>
    </row>
    <row r="132" spans="1:72" ht="25.5" customHeight="1" x14ac:dyDescent="0.25">
      <c r="A132" s="45">
        <v>7</v>
      </c>
      <c r="B132" s="374" t="str">
        <f t="shared" si="20"/>
        <v/>
      </c>
      <c r="C132" s="374"/>
      <c r="D132" s="374"/>
      <c r="E132" s="374"/>
      <c r="F132" s="374"/>
      <c r="G132" s="374"/>
      <c r="H132" s="374"/>
      <c r="I132" s="374"/>
      <c r="J132" s="374"/>
      <c r="K132" s="374"/>
      <c r="L132" s="374"/>
      <c r="M132" s="374"/>
      <c r="N132" s="374"/>
      <c r="O132" s="374"/>
      <c r="P132" s="374"/>
      <c r="Q132" s="374"/>
      <c r="R132" s="374"/>
      <c r="S132" s="374"/>
      <c r="T132" s="417"/>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c r="AY132" s="395"/>
      <c r="AZ132" s="395"/>
      <c r="BA132" s="395"/>
      <c r="BB132" s="395"/>
      <c r="BC132" s="395"/>
      <c r="BD132" s="395"/>
      <c r="BE132" s="395"/>
      <c r="BF132" s="395"/>
      <c r="BG132" s="395"/>
      <c r="BH132" s="395"/>
      <c r="BI132" s="395"/>
      <c r="BJ132" s="395"/>
      <c r="BK132" s="396"/>
      <c r="BL132" s="395"/>
      <c r="BM132" s="395"/>
      <c r="BN132" s="395"/>
      <c r="BO132" s="396"/>
      <c r="BP132" s="320"/>
      <c r="BQ132" s="139"/>
      <c r="BR132" s="409" t="str">
        <f t="shared" si="21"/>
        <v/>
      </c>
      <c r="BS132" s="409"/>
      <c r="BT132" s="13"/>
    </row>
    <row r="133" spans="1:72" ht="25.5" customHeight="1" x14ac:dyDescent="0.25">
      <c r="A133" s="45">
        <v>8</v>
      </c>
      <c r="B133" s="374" t="str">
        <f t="shared" si="20"/>
        <v/>
      </c>
      <c r="C133" s="374"/>
      <c r="D133" s="374"/>
      <c r="E133" s="374"/>
      <c r="F133" s="374"/>
      <c r="G133" s="374"/>
      <c r="H133" s="374"/>
      <c r="I133" s="374"/>
      <c r="J133" s="374"/>
      <c r="K133" s="374"/>
      <c r="L133" s="374"/>
      <c r="M133" s="374"/>
      <c r="N133" s="374"/>
      <c r="O133" s="374"/>
      <c r="P133" s="374"/>
      <c r="Q133" s="374"/>
      <c r="R133" s="374"/>
      <c r="S133" s="374"/>
      <c r="T133" s="417"/>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c r="AY133" s="395"/>
      <c r="AZ133" s="395"/>
      <c r="BA133" s="395"/>
      <c r="BB133" s="395"/>
      <c r="BC133" s="395"/>
      <c r="BD133" s="395"/>
      <c r="BE133" s="395"/>
      <c r="BF133" s="395"/>
      <c r="BG133" s="395"/>
      <c r="BH133" s="395"/>
      <c r="BI133" s="395"/>
      <c r="BJ133" s="395"/>
      <c r="BK133" s="396"/>
      <c r="BL133" s="395"/>
      <c r="BM133" s="395"/>
      <c r="BN133" s="395"/>
      <c r="BO133" s="396"/>
      <c r="BP133" s="320"/>
      <c r="BQ133" s="139"/>
      <c r="BR133" s="409" t="str">
        <f t="shared" si="21"/>
        <v/>
      </c>
      <c r="BS133" s="409"/>
      <c r="BT133" s="13"/>
    </row>
    <row r="134" spans="1:72" ht="25.5" customHeight="1" x14ac:dyDescent="0.25">
      <c r="A134" s="45">
        <v>9</v>
      </c>
      <c r="B134" s="374" t="str">
        <f t="shared" si="20"/>
        <v/>
      </c>
      <c r="C134" s="374"/>
      <c r="D134" s="374"/>
      <c r="E134" s="374"/>
      <c r="F134" s="374"/>
      <c r="G134" s="374"/>
      <c r="H134" s="374"/>
      <c r="I134" s="374"/>
      <c r="J134" s="374"/>
      <c r="K134" s="374"/>
      <c r="L134" s="374"/>
      <c r="M134" s="374"/>
      <c r="N134" s="374"/>
      <c r="O134" s="374"/>
      <c r="P134" s="374"/>
      <c r="Q134" s="374"/>
      <c r="R134" s="374"/>
      <c r="S134" s="374"/>
      <c r="T134" s="417"/>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6"/>
      <c r="BL134" s="395"/>
      <c r="BM134" s="395"/>
      <c r="BN134" s="395"/>
      <c r="BO134" s="396"/>
      <c r="BP134" s="320"/>
      <c r="BQ134" s="139"/>
      <c r="BR134" s="409" t="str">
        <f t="shared" si="21"/>
        <v/>
      </c>
      <c r="BS134" s="409"/>
      <c r="BT134" s="13"/>
    </row>
    <row r="135" spans="1:72" ht="25.5" customHeight="1" x14ac:dyDescent="0.25">
      <c r="A135" s="45">
        <v>10</v>
      </c>
      <c r="B135" s="374" t="str">
        <f t="shared" si="20"/>
        <v/>
      </c>
      <c r="C135" s="374"/>
      <c r="D135" s="374"/>
      <c r="E135" s="374"/>
      <c r="F135" s="374"/>
      <c r="G135" s="374"/>
      <c r="H135" s="374"/>
      <c r="I135" s="374"/>
      <c r="J135" s="374"/>
      <c r="K135" s="374"/>
      <c r="L135" s="374"/>
      <c r="M135" s="374"/>
      <c r="N135" s="374"/>
      <c r="O135" s="374"/>
      <c r="P135" s="374"/>
      <c r="Q135" s="374"/>
      <c r="R135" s="374"/>
      <c r="S135" s="374"/>
      <c r="T135" s="417"/>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c r="AY135" s="395"/>
      <c r="AZ135" s="395"/>
      <c r="BA135" s="395"/>
      <c r="BB135" s="395"/>
      <c r="BC135" s="395"/>
      <c r="BD135" s="395"/>
      <c r="BE135" s="395"/>
      <c r="BF135" s="395"/>
      <c r="BG135" s="395"/>
      <c r="BH135" s="395"/>
      <c r="BI135" s="395"/>
      <c r="BJ135" s="395"/>
      <c r="BK135" s="396"/>
      <c r="BL135" s="395"/>
      <c r="BM135" s="395"/>
      <c r="BN135" s="395"/>
      <c r="BO135" s="396"/>
      <c r="BP135" s="320"/>
      <c r="BQ135" s="139"/>
      <c r="BR135" s="409" t="str">
        <f t="shared" si="21"/>
        <v/>
      </c>
      <c r="BS135" s="409"/>
      <c r="BT135" s="13"/>
    </row>
    <row r="136" spans="1:72" ht="25.5" customHeight="1" x14ac:dyDescent="0.25">
      <c r="A136" s="45">
        <v>11</v>
      </c>
      <c r="B136" s="374" t="str">
        <f t="shared" si="20"/>
        <v/>
      </c>
      <c r="C136" s="374"/>
      <c r="D136" s="374"/>
      <c r="E136" s="374"/>
      <c r="F136" s="374"/>
      <c r="G136" s="374"/>
      <c r="H136" s="374"/>
      <c r="I136" s="374"/>
      <c r="J136" s="374"/>
      <c r="K136" s="374"/>
      <c r="L136" s="374"/>
      <c r="M136" s="374"/>
      <c r="N136" s="374"/>
      <c r="O136" s="374"/>
      <c r="P136" s="374"/>
      <c r="Q136" s="374"/>
      <c r="R136" s="374"/>
      <c r="S136" s="374"/>
      <c r="T136" s="417"/>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c r="AY136" s="395"/>
      <c r="AZ136" s="395"/>
      <c r="BA136" s="395"/>
      <c r="BB136" s="395"/>
      <c r="BC136" s="395"/>
      <c r="BD136" s="395"/>
      <c r="BE136" s="395"/>
      <c r="BF136" s="395"/>
      <c r="BG136" s="395"/>
      <c r="BH136" s="395"/>
      <c r="BI136" s="395"/>
      <c r="BJ136" s="395"/>
      <c r="BK136" s="396"/>
      <c r="BL136" s="395"/>
      <c r="BM136" s="395"/>
      <c r="BN136" s="395"/>
      <c r="BO136" s="396"/>
      <c r="BP136" s="320"/>
      <c r="BQ136" s="139"/>
      <c r="BR136" s="409" t="str">
        <f t="shared" si="21"/>
        <v/>
      </c>
      <c r="BS136" s="409"/>
      <c r="BT136" s="13"/>
    </row>
    <row r="137" spans="1:72" ht="25.5" customHeight="1" x14ac:dyDescent="0.25">
      <c r="A137" s="45">
        <v>12</v>
      </c>
      <c r="B137" s="374" t="str">
        <f t="shared" si="20"/>
        <v/>
      </c>
      <c r="C137" s="374"/>
      <c r="D137" s="374"/>
      <c r="E137" s="374"/>
      <c r="F137" s="374"/>
      <c r="G137" s="374"/>
      <c r="H137" s="374"/>
      <c r="I137" s="374"/>
      <c r="J137" s="374"/>
      <c r="K137" s="374"/>
      <c r="L137" s="374"/>
      <c r="M137" s="374"/>
      <c r="N137" s="374"/>
      <c r="O137" s="374"/>
      <c r="P137" s="374"/>
      <c r="Q137" s="374"/>
      <c r="R137" s="374"/>
      <c r="S137" s="374"/>
      <c r="T137" s="417"/>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c r="AY137" s="395"/>
      <c r="AZ137" s="395"/>
      <c r="BA137" s="395"/>
      <c r="BB137" s="395"/>
      <c r="BC137" s="395"/>
      <c r="BD137" s="395"/>
      <c r="BE137" s="395"/>
      <c r="BF137" s="395"/>
      <c r="BG137" s="395"/>
      <c r="BH137" s="395"/>
      <c r="BI137" s="395"/>
      <c r="BJ137" s="395"/>
      <c r="BK137" s="396"/>
      <c r="BL137" s="395"/>
      <c r="BM137" s="395"/>
      <c r="BN137" s="395"/>
      <c r="BO137" s="396"/>
      <c r="BP137" s="320"/>
      <c r="BQ137" s="139"/>
      <c r="BR137" s="409" t="str">
        <f t="shared" si="21"/>
        <v/>
      </c>
      <c r="BS137" s="409"/>
      <c r="BT137" s="13"/>
    </row>
    <row r="138" spans="1:72" ht="25.5" customHeight="1" x14ac:dyDescent="0.25">
      <c r="A138" s="45">
        <v>13</v>
      </c>
      <c r="B138" s="374" t="str">
        <f t="shared" si="20"/>
        <v/>
      </c>
      <c r="C138" s="374"/>
      <c r="D138" s="374"/>
      <c r="E138" s="374"/>
      <c r="F138" s="374"/>
      <c r="G138" s="374"/>
      <c r="H138" s="374"/>
      <c r="I138" s="374"/>
      <c r="J138" s="374"/>
      <c r="K138" s="374"/>
      <c r="L138" s="374"/>
      <c r="M138" s="374"/>
      <c r="N138" s="374"/>
      <c r="O138" s="374"/>
      <c r="P138" s="374"/>
      <c r="Q138" s="374"/>
      <c r="R138" s="374"/>
      <c r="S138" s="374"/>
      <c r="T138" s="417"/>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6"/>
      <c r="BL138" s="395"/>
      <c r="BM138" s="395"/>
      <c r="BN138" s="395"/>
      <c r="BO138" s="396"/>
      <c r="BP138" s="320"/>
      <c r="BQ138" s="139"/>
      <c r="BR138" s="409" t="str">
        <f t="shared" si="21"/>
        <v/>
      </c>
      <c r="BS138" s="409"/>
      <c r="BT138" s="13"/>
    </row>
    <row r="139" spans="1:72" ht="25.5" customHeight="1" x14ac:dyDescent="0.25">
      <c r="A139" s="45">
        <v>14</v>
      </c>
      <c r="B139" s="374" t="str">
        <f t="shared" si="20"/>
        <v/>
      </c>
      <c r="C139" s="374"/>
      <c r="D139" s="374"/>
      <c r="E139" s="374"/>
      <c r="F139" s="374"/>
      <c r="G139" s="374"/>
      <c r="H139" s="374"/>
      <c r="I139" s="374"/>
      <c r="J139" s="374"/>
      <c r="K139" s="374"/>
      <c r="L139" s="374"/>
      <c r="M139" s="374"/>
      <c r="N139" s="374"/>
      <c r="O139" s="374"/>
      <c r="P139" s="374"/>
      <c r="Q139" s="374"/>
      <c r="R139" s="374"/>
      <c r="S139" s="374"/>
      <c r="T139" s="417"/>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6"/>
      <c r="BL139" s="395"/>
      <c r="BM139" s="395"/>
      <c r="BN139" s="395"/>
      <c r="BO139" s="396"/>
      <c r="BP139" s="320"/>
      <c r="BQ139" s="139"/>
      <c r="BR139" s="409" t="str">
        <f t="shared" si="21"/>
        <v/>
      </c>
      <c r="BS139" s="409"/>
      <c r="BT139" s="13"/>
    </row>
    <row r="140" spans="1:72" ht="25.5" customHeight="1" x14ac:dyDescent="0.25">
      <c r="A140" s="45">
        <v>15</v>
      </c>
      <c r="B140" s="374" t="str">
        <f t="shared" si="20"/>
        <v/>
      </c>
      <c r="C140" s="374"/>
      <c r="D140" s="374"/>
      <c r="E140" s="374"/>
      <c r="F140" s="374"/>
      <c r="G140" s="374"/>
      <c r="H140" s="374"/>
      <c r="I140" s="374"/>
      <c r="J140" s="374"/>
      <c r="K140" s="374"/>
      <c r="L140" s="374"/>
      <c r="M140" s="374"/>
      <c r="N140" s="374"/>
      <c r="O140" s="374"/>
      <c r="P140" s="374"/>
      <c r="Q140" s="374"/>
      <c r="R140" s="374"/>
      <c r="S140" s="374"/>
      <c r="T140" s="417"/>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c r="AY140" s="395"/>
      <c r="AZ140" s="395"/>
      <c r="BA140" s="395"/>
      <c r="BB140" s="395"/>
      <c r="BC140" s="395"/>
      <c r="BD140" s="395"/>
      <c r="BE140" s="395"/>
      <c r="BF140" s="395"/>
      <c r="BG140" s="395"/>
      <c r="BH140" s="395"/>
      <c r="BI140" s="395"/>
      <c r="BJ140" s="395"/>
      <c r="BK140" s="396"/>
      <c r="BL140" s="395"/>
      <c r="BM140" s="395"/>
      <c r="BN140" s="395"/>
      <c r="BO140" s="396"/>
      <c r="BP140" s="320"/>
      <c r="BQ140" s="139"/>
      <c r="BR140" s="409" t="str">
        <f t="shared" si="21"/>
        <v/>
      </c>
      <c r="BS140" s="409"/>
      <c r="BT140" s="13"/>
    </row>
    <row r="141" spans="1:72" ht="25.5" customHeight="1" x14ac:dyDescent="0.25">
      <c r="A141" s="45">
        <v>16</v>
      </c>
      <c r="B141" s="374" t="str">
        <f t="shared" si="20"/>
        <v/>
      </c>
      <c r="C141" s="374"/>
      <c r="D141" s="374"/>
      <c r="E141" s="374"/>
      <c r="F141" s="374"/>
      <c r="G141" s="374"/>
      <c r="H141" s="374"/>
      <c r="I141" s="374"/>
      <c r="J141" s="374"/>
      <c r="K141" s="374"/>
      <c r="L141" s="374"/>
      <c r="M141" s="374"/>
      <c r="N141" s="374"/>
      <c r="O141" s="374"/>
      <c r="P141" s="374"/>
      <c r="Q141" s="374"/>
      <c r="R141" s="374"/>
      <c r="S141" s="374"/>
      <c r="T141" s="417"/>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c r="AY141" s="395"/>
      <c r="AZ141" s="395"/>
      <c r="BA141" s="395"/>
      <c r="BB141" s="395"/>
      <c r="BC141" s="395"/>
      <c r="BD141" s="395"/>
      <c r="BE141" s="395"/>
      <c r="BF141" s="395"/>
      <c r="BG141" s="395"/>
      <c r="BH141" s="395"/>
      <c r="BI141" s="395"/>
      <c r="BJ141" s="395"/>
      <c r="BK141" s="396"/>
      <c r="BL141" s="395"/>
      <c r="BM141" s="395"/>
      <c r="BN141" s="395"/>
      <c r="BO141" s="396"/>
      <c r="BP141" s="320"/>
      <c r="BQ141" s="139"/>
      <c r="BR141" s="409" t="str">
        <f t="shared" si="21"/>
        <v/>
      </c>
      <c r="BS141" s="409"/>
      <c r="BT141" s="13"/>
    </row>
    <row r="142" spans="1:72" ht="25.5" customHeight="1" x14ac:dyDescent="0.25">
      <c r="A142" s="45">
        <v>17</v>
      </c>
      <c r="B142" s="374" t="str">
        <f t="shared" si="20"/>
        <v/>
      </c>
      <c r="C142" s="374"/>
      <c r="D142" s="374"/>
      <c r="E142" s="374"/>
      <c r="F142" s="374"/>
      <c r="G142" s="374"/>
      <c r="H142" s="374"/>
      <c r="I142" s="374"/>
      <c r="J142" s="374"/>
      <c r="K142" s="374"/>
      <c r="L142" s="374"/>
      <c r="M142" s="374"/>
      <c r="N142" s="374"/>
      <c r="O142" s="374"/>
      <c r="P142" s="374"/>
      <c r="Q142" s="374"/>
      <c r="R142" s="374"/>
      <c r="S142" s="374"/>
      <c r="T142" s="417"/>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c r="AY142" s="395"/>
      <c r="AZ142" s="395"/>
      <c r="BA142" s="395"/>
      <c r="BB142" s="395"/>
      <c r="BC142" s="395"/>
      <c r="BD142" s="395"/>
      <c r="BE142" s="395"/>
      <c r="BF142" s="395"/>
      <c r="BG142" s="395"/>
      <c r="BH142" s="395"/>
      <c r="BI142" s="395"/>
      <c r="BJ142" s="395"/>
      <c r="BK142" s="396"/>
      <c r="BL142" s="395"/>
      <c r="BM142" s="395"/>
      <c r="BN142" s="395"/>
      <c r="BO142" s="396"/>
      <c r="BP142" s="320"/>
      <c r="BQ142" s="139"/>
      <c r="BR142" s="409" t="str">
        <f t="shared" si="21"/>
        <v/>
      </c>
      <c r="BS142" s="409"/>
      <c r="BT142" s="13"/>
    </row>
    <row r="143" spans="1:72" ht="25.5" customHeight="1" x14ac:dyDescent="0.25">
      <c r="A143" s="45">
        <v>18</v>
      </c>
      <c r="B143" s="374" t="str">
        <f t="shared" si="20"/>
        <v/>
      </c>
      <c r="C143" s="374"/>
      <c r="D143" s="374"/>
      <c r="E143" s="374"/>
      <c r="F143" s="374"/>
      <c r="G143" s="374"/>
      <c r="H143" s="374"/>
      <c r="I143" s="374"/>
      <c r="J143" s="374"/>
      <c r="K143" s="374"/>
      <c r="L143" s="374"/>
      <c r="M143" s="374"/>
      <c r="N143" s="374"/>
      <c r="O143" s="374"/>
      <c r="P143" s="374"/>
      <c r="Q143" s="374"/>
      <c r="R143" s="374"/>
      <c r="S143" s="374"/>
      <c r="T143" s="417"/>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6"/>
      <c r="BL143" s="395"/>
      <c r="BM143" s="395"/>
      <c r="BN143" s="395"/>
      <c r="BO143" s="396"/>
      <c r="BP143" s="320"/>
      <c r="BQ143" s="139"/>
      <c r="BR143" s="409" t="str">
        <f t="shared" si="21"/>
        <v/>
      </c>
      <c r="BS143" s="409"/>
      <c r="BT143" s="13"/>
    </row>
    <row r="144" spans="1:72" ht="25.5" customHeight="1" x14ac:dyDescent="0.25">
      <c r="A144" s="45">
        <v>19</v>
      </c>
      <c r="B144" s="374" t="str">
        <f t="shared" si="20"/>
        <v/>
      </c>
      <c r="C144" s="374"/>
      <c r="D144" s="374"/>
      <c r="E144" s="374"/>
      <c r="F144" s="374"/>
      <c r="G144" s="374"/>
      <c r="H144" s="374"/>
      <c r="I144" s="374"/>
      <c r="J144" s="374"/>
      <c r="K144" s="374"/>
      <c r="L144" s="374"/>
      <c r="M144" s="374"/>
      <c r="N144" s="374"/>
      <c r="O144" s="374"/>
      <c r="P144" s="374"/>
      <c r="Q144" s="374"/>
      <c r="R144" s="374"/>
      <c r="S144" s="374"/>
      <c r="T144" s="417"/>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6"/>
      <c r="BL144" s="395"/>
      <c r="BM144" s="395"/>
      <c r="BN144" s="395"/>
      <c r="BO144" s="396"/>
      <c r="BP144" s="320"/>
      <c r="BQ144" s="139"/>
      <c r="BR144" s="409" t="str">
        <f t="shared" si="21"/>
        <v/>
      </c>
      <c r="BS144" s="409"/>
      <c r="BT144" s="13"/>
    </row>
    <row r="145" spans="1:72" ht="25.5" customHeight="1" x14ac:dyDescent="0.25">
      <c r="A145" s="45">
        <v>20</v>
      </c>
      <c r="B145" s="374" t="str">
        <f t="shared" si="20"/>
        <v/>
      </c>
      <c r="C145" s="374"/>
      <c r="D145" s="374"/>
      <c r="E145" s="374"/>
      <c r="F145" s="374"/>
      <c r="G145" s="374"/>
      <c r="H145" s="374"/>
      <c r="I145" s="374"/>
      <c r="J145" s="374"/>
      <c r="K145" s="374"/>
      <c r="L145" s="374"/>
      <c r="M145" s="374"/>
      <c r="N145" s="374"/>
      <c r="O145" s="374"/>
      <c r="P145" s="374"/>
      <c r="Q145" s="374"/>
      <c r="R145" s="374"/>
      <c r="S145" s="374"/>
      <c r="T145" s="417"/>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6"/>
      <c r="BL145" s="395"/>
      <c r="BM145" s="395"/>
      <c r="BN145" s="395"/>
      <c r="BO145" s="396"/>
      <c r="BP145" s="320"/>
      <c r="BQ145" s="139"/>
      <c r="BR145" s="409" t="str">
        <f t="shared" si="21"/>
        <v/>
      </c>
      <c r="BS145" s="409"/>
      <c r="BT145" s="13"/>
    </row>
    <row r="146" spans="1:72" ht="25.5" customHeight="1" x14ac:dyDescent="0.25">
      <c r="A146" s="45">
        <v>21</v>
      </c>
      <c r="B146" s="374" t="str">
        <f t="shared" si="20"/>
        <v/>
      </c>
      <c r="C146" s="374"/>
      <c r="D146" s="374"/>
      <c r="E146" s="374"/>
      <c r="F146" s="374"/>
      <c r="G146" s="374"/>
      <c r="H146" s="374"/>
      <c r="I146" s="374"/>
      <c r="J146" s="374"/>
      <c r="K146" s="374"/>
      <c r="L146" s="374"/>
      <c r="M146" s="374"/>
      <c r="N146" s="374"/>
      <c r="O146" s="374"/>
      <c r="P146" s="374"/>
      <c r="Q146" s="374"/>
      <c r="R146" s="374"/>
      <c r="S146" s="374"/>
      <c r="T146" s="417"/>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6"/>
      <c r="BL146" s="395"/>
      <c r="BM146" s="395"/>
      <c r="BN146" s="395"/>
      <c r="BO146" s="396"/>
      <c r="BP146" s="320"/>
      <c r="BQ146" s="139"/>
      <c r="BR146" s="409" t="str">
        <f t="shared" si="21"/>
        <v/>
      </c>
      <c r="BS146" s="409"/>
      <c r="BT146" s="13"/>
    </row>
    <row r="147" spans="1:72" ht="25.5" customHeight="1" x14ac:dyDescent="0.25">
      <c r="A147" s="45">
        <v>22</v>
      </c>
      <c r="B147" s="374" t="str">
        <f t="shared" si="20"/>
        <v/>
      </c>
      <c r="C147" s="374"/>
      <c r="D147" s="374"/>
      <c r="E147" s="374"/>
      <c r="F147" s="374"/>
      <c r="G147" s="374"/>
      <c r="H147" s="374"/>
      <c r="I147" s="374"/>
      <c r="J147" s="374"/>
      <c r="K147" s="374"/>
      <c r="L147" s="374"/>
      <c r="M147" s="374"/>
      <c r="N147" s="374"/>
      <c r="O147" s="374"/>
      <c r="P147" s="374"/>
      <c r="Q147" s="374"/>
      <c r="R147" s="374"/>
      <c r="S147" s="374"/>
      <c r="T147" s="417"/>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6"/>
      <c r="BL147" s="395"/>
      <c r="BM147" s="395"/>
      <c r="BN147" s="395"/>
      <c r="BO147" s="396"/>
      <c r="BP147" s="320"/>
      <c r="BQ147" s="139"/>
      <c r="BR147" s="409" t="str">
        <f t="shared" si="21"/>
        <v/>
      </c>
      <c r="BS147" s="409"/>
      <c r="BT147" s="13"/>
    </row>
    <row r="148" spans="1:72" ht="25.5" customHeight="1" x14ac:dyDescent="0.25">
      <c r="A148" s="45">
        <v>23</v>
      </c>
      <c r="B148" s="374" t="str">
        <f t="shared" si="20"/>
        <v/>
      </c>
      <c r="C148" s="374"/>
      <c r="D148" s="374"/>
      <c r="E148" s="374"/>
      <c r="F148" s="374"/>
      <c r="G148" s="374"/>
      <c r="H148" s="374"/>
      <c r="I148" s="374"/>
      <c r="J148" s="374"/>
      <c r="K148" s="374"/>
      <c r="L148" s="374"/>
      <c r="M148" s="374"/>
      <c r="N148" s="374"/>
      <c r="O148" s="374"/>
      <c r="P148" s="374"/>
      <c r="Q148" s="374"/>
      <c r="R148" s="374"/>
      <c r="S148" s="374"/>
      <c r="T148" s="417"/>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6"/>
      <c r="BL148" s="395"/>
      <c r="BM148" s="395"/>
      <c r="BN148" s="395"/>
      <c r="BO148" s="396"/>
      <c r="BP148" s="320"/>
      <c r="BQ148" s="139"/>
      <c r="BR148" s="409" t="str">
        <f t="shared" ref="BR148:BR175" si="22">IF(SUM(T148:BL148)=0,"",SUM(T148:BL148))</f>
        <v/>
      </c>
      <c r="BS148" s="409"/>
      <c r="BT148" s="13"/>
    </row>
    <row r="149" spans="1:72" ht="25.5" customHeight="1" x14ac:dyDescent="0.25">
      <c r="A149" s="45">
        <v>24</v>
      </c>
      <c r="B149" s="374" t="str">
        <f t="shared" si="20"/>
        <v/>
      </c>
      <c r="C149" s="374"/>
      <c r="D149" s="374"/>
      <c r="E149" s="374"/>
      <c r="F149" s="374"/>
      <c r="G149" s="374"/>
      <c r="H149" s="374"/>
      <c r="I149" s="374"/>
      <c r="J149" s="374"/>
      <c r="K149" s="374"/>
      <c r="L149" s="374"/>
      <c r="M149" s="374"/>
      <c r="N149" s="374"/>
      <c r="O149" s="374"/>
      <c r="P149" s="374"/>
      <c r="Q149" s="374"/>
      <c r="R149" s="374"/>
      <c r="S149" s="374"/>
      <c r="T149" s="417"/>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6"/>
      <c r="BL149" s="395"/>
      <c r="BM149" s="395"/>
      <c r="BN149" s="395"/>
      <c r="BO149" s="396"/>
      <c r="BP149" s="320"/>
      <c r="BQ149" s="139"/>
      <c r="BR149" s="409" t="str">
        <f t="shared" si="22"/>
        <v/>
      </c>
      <c r="BS149" s="409"/>
      <c r="BT149" s="13"/>
    </row>
    <row r="150" spans="1:72" ht="25.5" customHeight="1" x14ac:dyDescent="0.25">
      <c r="A150" s="45">
        <v>25</v>
      </c>
      <c r="B150" s="374" t="str">
        <f t="shared" si="20"/>
        <v/>
      </c>
      <c r="C150" s="374"/>
      <c r="D150" s="374"/>
      <c r="E150" s="374"/>
      <c r="F150" s="374"/>
      <c r="G150" s="374"/>
      <c r="H150" s="374"/>
      <c r="I150" s="374"/>
      <c r="J150" s="374"/>
      <c r="K150" s="374"/>
      <c r="L150" s="374"/>
      <c r="M150" s="374"/>
      <c r="N150" s="374"/>
      <c r="O150" s="374"/>
      <c r="P150" s="374"/>
      <c r="Q150" s="374"/>
      <c r="R150" s="374"/>
      <c r="S150" s="374"/>
      <c r="T150" s="417"/>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6"/>
      <c r="BL150" s="395"/>
      <c r="BM150" s="395"/>
      <c r="BN150" s="395"/>
      <c r="BO150" s="396"/>
      <c r="BP150" s="320"/>
      <c r="BQ150" s="139"/>
      <c r="BR150" s="409" t="str">
        <f t="shared" si="22"/>
        <v/>
      </c>
      <c r="BS150" s="409"/>
      <c r="BT150" s="13"/>
    </row>
    <row r="151" spans="1:72" ht="25.5" hidden="1" customHeight="1" x14ac:dyDescent="0.25">
      <c r="A151" s="45">
        <v>26</v>
      </c>
      <c r="B151" s="374" t="str">
        <f t="shared" si="20"/>
        <v/>
      </c>
      <c r="C151" s="374"/>
      <c r="D151" s="374"/>
      <c r="E151" s="374"/>
      <c r="F151" s="374"/>
      <c r="G151" s="374"/>
      <c r="H151" s="374"/>
      <c r="I151" s="374"/>
      <c r="J151" s="374"/>
      <c r="K151" s="374"/>
      <c r="L151" s="374"/>
      <c r="M151" s="374"/>
      <c r="N151" s="374"/>
      <c r="O151" s="374"/>
      <c r="P151" s="374"/>
      <c r="Q151" s="374"/>
      <c r="R151" s="374"/>
      <c r="S151" s="374"/>
      <c r="T151" s="417"/>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6"/>
      <c r="BL151" s="395"/>
      <c r="BM151" s="395"/>
      <c r="BN151" s="395"/>
      <c r="BO151" s="396"/>
      <c r="BP151" s="157"/>
      <c r="BQ151" s="139"/>
      <c r="BR151" s="409" t="str">
        <f t="shared" si="22"/>
        <v/>
      </c>
      <c r="BS151" s="409"/>
      <c r="BT151" s="13"/>
    </row>
    <row r="152" spans="1:72" ht="25.5" hidden="1" customHeight="1" x14ac:dyDescent="0.25">
      <c r="A152" s="45">
        <v>27</v>
      </c>
      <c r="B152" s="374" t="str">
        <f t="shared" si="20"/>
        <v/>
      </c>
      <c r="C152" s="374"/>
      <c r="D152" s="374"/>
      <c r="E152" s="374"/>
      <c r="F152" s="374"/>
      <c r="G152" s="374"/>
      <c r="H152" s="374"/>
      <c r="I152" s="374"/>
      <c r="J152" s="374"/>
      <c r="K152" s="374"/>
      <c r="L152" s="374"/>
      <c r="M152" s="374"/>
      <c r="N152" s="374"/>
      <c r="O152" s="374"/>
      <c r="P152" s="374"/>
      <c r="Q152" s="374"/>
      <c r="R152" s="374"/>
      <c r="S152" s="374"/>
      <c r="T152" s="417"/>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6"/>
      <c r="BL152" s="395"/>
      <c r="BM152" s="395"/>
      <c r="BN152" s="395"/>
      <c r="BO152" s="396"/>
      <c r="BP152" s="157"/>
      <c r="BQ152" s="139"/>
      <c r="BR152" s="409" t="str">
        <f t="shared" si="22"/>
        <v/>
      </c>
      <c r="BS152" s="409"/>
      <c r="BT152" s="13"/>
    </row>
    <row r="153" spans="1:72" ht="25.5" hidden="1" customHeight="1" x14ac:dyDescent="0.25">
      <c r="A153" s="45">
        <v>28</v>
      </c>
      <c r="B153" s="374" t="str">
        <f t="shared" si="20"/>
        <v/>
      </c>
      <c r="C153" s="374"/>
      <c r="D153" s="374"/>
      <c r="E153" s="374"/>
      <c r="F153" s="374"/>
      <c r="G153" s="374"/>
      <c r="H153" s="374"/>
      <c r="I153" s="374"/>
      <c r="J153" s="374"/>
      <c r="K153" s="374"/>
      <c r="L153" s="374"/>
      <c r="M153" s="374"/>
      <c r="N153" s="374"/>
      <c r="O153" s="374"/>
      <c r="P153" s="374"/>
      <c r="Q153" s="374"/>
      <c r="R153" s="374"/>
      <c r="S153" s="374"/>
      <c r="T153" s="417"/>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6"/>
      <c r="BL153" s="395"/>
      <c r="BM153" s="395"/>
      <c r="BN153" s="395"/>
      <c r="BO153" s="396"/>
      <c r="BP153" s="157"/>
      <c r="BQ153" s="139"/>
      <c r="BR153" s="409" t="str">
        <f t="shared" si="22"/>
        <v/>
      </c>
      <c r="BS153" s="409"/>
      <c r="BT153" s="13"/>
    </row>
    <row r="154" spans="1:72" ht="25.5" hidden="1" customHeight="1" x14ac:dyDescent="0.25">
      <c r="A154" s="45">
        <v>29</v>
      </c>
      <c r="B154" s="374" t="str">
        <f t="shared" si="20"/>
        <v/>
      </c>
      <c r="C154" s="374"/>
      <c r="D154" s="374"/>
      <c r="E154" s="374"/>
      <c r="F154" s="374"/>
      <c r="G154" s="374"/>
      <c r="H154" s="374"/>
      <c r="I154" s="374"/>
      <c r="J154" s="374"/>
      <c r="K154" s="374"/>
      <c r="L154" s="374"/>
      <c r="M154" s="374"/>
      <c r="N154" s="374"/>
      <c r="O154" s="374"/>
      <c r="P154" s="374"/>
      <c r="Q154" s="374"/>
      <c r="R154" s="374"/>
      <c r="S154" s="374"/>
      <c r="T154" s="417"/>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c r="BI154" s="395"/>
      <c r="BJ154" s="395"/>
      <c r="BK154" s="396"/>
      <c r="BL154" s="395"/>
      <c r="BM154" s="395"/>
      <c r="BN154" s="395"/>
      <c r="BO154" s="396"/>
      <c r="BP154" s="157"/>
      <c r="BQ154" s="139"/>
      <c r="BR154" s="409" t="str">
        <f t="shared" si="22"/>
        <v/>
      </c>
      <c r="BS154" s="409"/>
      <c r="BT154" s="13"/>
    </row>
    <row r="155" spans="1:72" ht="25.5" hidden="1" customHeight="1" x14ac:dyDescent="0.25">
      <c r="A155" s="45">
        <v>30</v>
      </c>
      <c r="B155" s="374" t="str">
        <f t="shared" si="20"/>
        <v/>
      </c>
      <c r="C155" s="374"/>
      <c r="D155" s="374"/>
      <c r="E155" s="374"/>
      <c r="F155" s="374"/>
      <c r="G155" s="374"/>
      <c r="H155" s="374"/>
      <c r="I155" s="374"/>
      <c r="J155" s="374"/>
      <c r="K155" s="374"/>
      <c r="L155" s="374"/>
      <c r="M155" s="374"/>
      <c r="N155" s="374"/>
      <c r="O155" s="374"/>
      <c r="P155" s="374"/>
      <c r="Q155" s="374"/>
      <c r="R155" s="374"/>
      <c r="S155" s="374"/>
      <c r="T155" s="417"/>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c r="AY155" s="395"/>
      <c r="AZ155" s="395"/>
      <c r="BA155" s="395"/>
      <c r="BB155" s="395"/>
      <c r="BC155" s="395"/>
      <c r="BD155" s="395"/>
      <c r="BE155" s="395"/>
      <c r="BF155" s="395"/>
      <c r="BG155" s="395"/>
      <c r="BH155" s="395"/>
      <c r="BI155" s="395"/>
      <c r="BJ155" s="395"/>
      <c r="BK155" s="396"/>
      <c r="BL155" s="395"/>
      <c r="BM155" s="395"/>
      <c r="BN155" s="395"/>
      <c r="BO155" s="396"/>
      <c r="BP155" s="157"/>
      <c r="BQ155" s="139"/>
      <c r="BR155" s="409" t="str">
        <f t="shared" si="22"/>
        <v/>
      </c>
      <c r="BS155" s="409"/>
      <c r="BT155" s="13"/>
    </row>
    <row r="156" spans="1:72" ht="25.5" hidden="1" customHeight="1" x14ac:dyDescent="0.25">
      <c r="A156" s="45">
        <v>31</v>
      </c>
      <c r="B156" s="374" t="str">
        <f t="shared" si="20"/>
        <v/>
      </c>
      <c r="C156" s="374"/>
      <c r="D156" s="374"/>
      <c r="E156" s="374"/>
      <c r="F156" s="374"/>
      <c r="G156" s="374"/>
      <c r="H156" s="374"/>
      <c r="I156" s="374"/>
      <c r="J156" s="374"/>
      <c r="K156" s="374"/>
      <c r="L156" s="374"/>
      <c r="M156" s="374"/>
      <c r="N156" s="374"/>
      <c r="O156" s="374"/>
      <c r="P156" s="374"/>
      <c r="Q156" s="374"/>
      <c r="R156" s="374"/>
      <c r="S156" s="374"/>
      <c r="T156" s="417"/>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6"/>
      <c r="BL156" s="395"/>
      <c r="BM156" s="395"/>
      <c r="BN156" s="395"/>
      <c r="BO156" s="396"/>
      <c r="BP156" s="157"/>
      <c r="BQ156" s="139"/>
      <c r="BR156" s="409" t="str">
        <f t="shared" si="22"/>
        <v/>
      </c>
      <c r="BS156" s="409"/>
      <c r="BT156" s="13"/>
    </row>
    <row r="157" spans="1:72" ht="25.5" hidden="1" customHeight="1" x14ac:dyDescent="0.25">
      <c r="A157" s="45">
        <v>32</v>
      </c>
      <c r="B157" s="374" t="str">
        <f t="shared" si="20"/>
        <v/>
      </c>
      <c r="C157" s="374"/>
      <c r="D157" s="374"/>
      <c r="E157" s="374"/>
      <c r="F157" s="374"/>
      <c r="G157" s="374"/>
      <c r="H157" s="374"/>
      <c r="I157" s="374"/>
      <c r="J157" s="374"/>
      <c r="K157" s="374"/>
      <c r="L157" s="374"/>
      <c r="M157" s="374"/>
      <c r="N157" s="374"/>
      <c r="O157" s="374"/>
      <c r="P157" s="374"/>
      <c r="Q157" s="374"/>
      <c r="R157" s="374"/>
      <c r="S157" s="374"/>
      <c r="T157" s="417"/>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c r="AY157" s="395"/>
      <c r="AZ157" s="395"/>
      <c r="BA157" s="395"/>
      <c r="BB157" s="395"/>
      <c r="BC157" s="395"/>
      <c r="BD157" s="395"/>
      <c r="BE157" s="395"/>
      <c r="BF157" s="395"/>
      <c r="BG157" s="395"/>
      <c r="BH157" s="395"/>
      <c r="BI157" s="395"/>
      <c r="BJ157" s="395"/>
      <c r="BK157" s="396"/>
      <c r="BL157" s="395"/>
      <c r="BM157" s="395"/>
      <c r="BN157" s="395"/>
      <c r="BO157" s="396"/>
      <c r="BP157" s="157"/>
      <c r="BQ157" s="139"/>
      <c r="BR157" s="409" t="str">
        <f t="shared" si="22"/>
        <v/>
      </c>
      <c r="BS157" s="409"/>
      <c r="BT157" s="13"/>
    </row>
    <row r="158" spans="1:72" ht="25.5" hidden="1" customHeight="1" x14ac:dyDescent="0.25">
      <c r="A158" s="45">
        <v>33</v>
      </c>
      <c r="B158" s="374" t="str">
        <f t="shared" ref="B158:B175" si="23">IF(B42&lt;&gt;0,B42,"")</f>
        <v/>
      </c>
      <c r="C158" s="374"/>
      <c r="D158" s="374"/>
      <c r="E158" s="374"/>
      <c r="F158" s="374"/>
      <c r="G158" s="374"/>
      <c r="H158" s="374"/>
      <c r="I158" s="374"/>
      <c r="J158" s="374"/>
      <c r="K158" s="374"/>
      <c r="L158" s="374"/>
      <c r="M158" s="374"/>
      <c r="N158" s="374"/>
      <c r="O158" s="374"/>
      <c r="P158" s="374"/>
      <c r="Q158" s="374"/>
      <c r="R158" s="374"/>
      <c r="S158" s="374"/>
      <c r="T158" s="417"/>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c r="AY158" s="395"/>
      <c r="AZ158" s="395"/>
      <c r="BA158" s="395"/>
      <c r="BB158" s="395"/>
      <c r="BC158" s="395"/>
      <c r="BD158" s="395"/>
      <c r="BE158" s="395"/>
      <c r="BF158" s="395"/>
      <c r="BG158" s="395"/>
      <c r="BH158" s="395"/>
      <c r="BI158" s="395"/>
      <c r="BJ158" s="395"/>
      <c r="BK158" s="396"/>
      <c r="BL158" s="395"/>
      <c r="BM158" s="395"/>
      <c r="BN158" s="395"/>
      <c r="BO158" s="396"/>
      <c r="BP158" s="157"/>
      <c r="BQ158" s="139"/>
      <c r="BR158" s="409" t="str">
        <f t="shared" si="22"/>
        <v/>
      </c>
      <c r="BS158" s="409"/>
      <c r="BT158" s="13"/>
    </row>
    <row r="159" spans="1:72" ht="25.5" hidden="1" customHeight="1" x14ac:dyDescent="0.25">
      <c r="A159" s="45">
        <v>34</v>
      </c>
      <c r="B159" s="374" t="str">
        <f t="shared" si="23"/>
        <v/>
      </c>
      <c r="C159" s="374"/>
      <c r="D159" s="374"/>
      <c r="E159" s="374"/>
      <c r="F159" s="374"/>
      <c r="G159" s="374"/>
      <c r="H159" s="374"/>
      <c r="I159" s="374"/>
      <c r="J159" s="374"/>
      <c r="K159" s="374"/>
      <c r="L159" s="374"/>
      <c r="M159" s="374"/>
      <c r="N159" s="374"/>
      <c r="O159" s="374"/>
      <c r="P159" s="374"/>
      <c r="Q159" s="374"/>
      <c r="R159" s="374"/>
      <c r="S159" s="374"/>
      <c r="T159" s="417"/>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c r="AY159" s="395"/>
      <c r="AZ159" s="395"/>
      <c r="BA159" s="395"/>
      <c r="BB159" s="395"/>
      <c r="BC159" s="395"/>
      <c r="BD159" s="395"/>
      <c r="BE159" s="395"/>
      <c r="BF159" s="395"/>
      <c r="BG159" s="395"/>
      <c r="BH159" s="395"/>
      <c r="BI159" s="395"/>
      <c r="BJ159" s="395"/>
      <c r="BK159" s="396"/>
      <c r="BL159" s="395"/>
      <c r="BM159" s="395"/>
      <c r="BN159" s="395"/>
      <c r="BO159" s="396"/>
      <c r="BP159" s="157"/>
      <c r="BQ159" s="139"/>
      <c r="BR159" s="409" t="str">
        <f t="shared" si="22"/>
        <v/>
      </c>
      <c r="BS159" s="409"/>
      <c r="BT159" s="13"/>
    </row>
    <row r="160" spans="1:72" ht="25.5" hidden="1" customHeight="1" x14ac:dyDescent="0.25">
      <c r="A160" s="45">
        <v>35</v>
      </c>
      <c r="B160" s="374" t="str">
        <f t="shared" si="23"/>
        <v/>
      </c>
      <c r="C160" s="374"/>
      <c r="D160" s="374"/>
      <c r="E160" s="374"/>
      <c r="F160" s="374"/>
      <c r="G160" s="374"/>
      <c r="H160" s="374"/>
      <c r="I160" s="374"/>
      <c r="J160" s="374"/>
      <c r="K160" s="374"/>
      <c r="L160" s="374"/>
      <c r="M160" s="374"/>
      <c r="N160" s="374"/>
      <c r="O160" s="374"/>
      <c r="P160" s="374"/>
      <c r="Q160" s="374"/>
      <c r="R160" s="374"/>
      <c r="S160" s="374"/>
      <c r="T160" s="417"/>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c r="AY160" s="395"/>
      <c r="AZ160" s="395"/>
      <c r="BA160" s="395"/>
      <c r="BB160" s="395"/>
      <c r="BC160" s="395"/>
      <c r="BD160" s="395"/>
      <c r="BE160" s="395"/>
      <c r="BF160" s="395"/>
      <c r="BG160" s="395"/>
      <c r="BH160" s="395"/>
      <c r="BI160" s="395"/>
      <c r="BJ160" s="395"/>
      <c r="BK160" s="396"/>
      <c r="BL160" s="395"/>
      <c r="BM160" s="395"/>
      <c r="BN160" s="395"/>
      <c r="BO160" s="396"/>
      <c r="BP160" s="157"/>
      <c r="BQ160" s="139"/>
      <c r="BR160" s="409" t="str">
        <f t="shared" si="22"/>
        <v/>
      </c>
      <c r="BS160" s="409"/>
      <c r="BT160" s="13"/>
    </row>
    <row r="161" spans="1:72" ht="25.5" hidden="1" customHeight="1" x14ac:dyDescent="0.25">
      <c r="A161" s="45">
        <v>36</v>
      </c>
      <c r="B161" s="374" t="str">
        <f t="shared" si="23"/>
        <v/>
      </c>
      <c r="C161" s="374"/>
      <c r="D161" s="374"/>
      <c r="E161" s="374"/>
      <c r="F161" s="374"/>
      <c r="G161" s="374"/>
      <c r="H161" s="374"/>
      <c r="I161" s="374"/>
      <c r="J161" s="374"/>
      <c r="K161" s="374"/>
      <c r="L161" s="374"/>
      <c r="M161" s="374"/>
      <c r="N161" s="374"/>
      <c r="O161" s="374"/>
      <c r="P161" s="374"/>
      <c r="Q161" s="374"/>
      <c r="R161" s="374"/>
      <c r="S161" s="374"/>
      <c r="T161" s="417"/>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c r="AY161" s="395"/>
      <c r="AZ161" s="395"/>
      <c r="BA161" s="395"/>
      <c r="BB161" s="395"/>
      <c r="BC161" s="395"/>
      <c r="BD161" s="395"/>
      <c r="BE161" s="395"/>
      <c r="BF161" s="395"/>
      <c r="BG161" s="395"/>
      <c r="BH161" s="395"/>
      <c r="BI161" s="395"/>
      <c r="BJ161" s="395"/>
      <c r="BK161" s="396"/>
      <c r="BL161" s="395"/>
      <c r="BM161" s="395"/>
      <c r="BN161" s="395"/>
      <c r="BO161" s="396"/>
      <c r="BP161" s="157"/>
      <c r="BQ161" s="139"/>
      <c r="BR161" s="409" t="str">
        <f t="shared" si="22"/>
        <v/>
      </c>
      <c r="BS161" s="409"/>
      <c r="BT161" s="13"/>
    </row>
    <row r="162" spans="1:72" ht="25.5" hidden="1" customHeight="1" x14ac:dyDescent="0.25">
      <c r="A162" s="45">
        <v>37</v>
      </c>
      <c r="B162" s="374" t="str">
        <f t="shared" si="23"/>
        <v/>
      </c>
      <c r="C162" s="374"/>
      <c r="D162" s="374"/>
      <c r="E162" s="374"/>
      <c r="F162" s="374"/>
      <c r="G162" s="374"/>
      <c r="H162" s="374"/>
      <c r="I162" s="374"/>
      <c r="J162" s="374"/>
      <c r="K162" s="374"/>
      <c r="L162" s="374"/>
      <c r="M162" s="374"/>
      <c r="N162" s="374"/>
      <c r="O162" s="374"/>
      <c r="P162" s="374"/>
      <c r="Q162" s="374"/>
      <c r="R162" s="374"/>
      <c r="S162" s="374"/>
      <c r="T162" s="417"/>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5"/>
      <c r="BI162" s="395"/>
      <c r="BJ162" s="395"/>
      <c r="BK162" s="396"/>
      <c r="BL162" s="395"/>
      <c r="BM162" s="395"/>
      <c r="BN162" s="395"/>
      <c r="BO162" s="396"/>
      <c r="BP162" s="157"/>
      <c r="BQ162" s="139"/>
      <c r="BR162" s="409" t="str">
        <f t="shared" si="22"/>
        <v/>
      </c>
      <c r="BS162" s="409"/>
      <c r="BT162" s="13"/>
    </row>
    <row r="163" spans="1:72" ht="25.5" hidden="1" customHeight="1" x14ac:dyDescent="0.25">
      <c r="A163" s="45">
        <v>38</v>
      </c>
      <c r="B163" s="374" t="str">
        <f t="shared" si="23"/>
        <v/>
      </c>
      <c r="C163" s="374"/>
      <c r="D163" s="374"/>
      <c r="E163" s="374"/>
      <c r="F163" s="374"/>
      <c r="G163" s="374"/>
      <c r="H163" s="374"/>
      <c r="I163" s="374"/>
      <c r="J163" s="374"/>
      <c r="K163" s="374"/>
      <c r="L163" s="374"/>
      <c r="M163" s="374"/>
      <c r="N163" s="374"/>
      <c r="O163" s="374"/>
      <c r="P163" s="374"/>
      <c r="Q163" s="374"/>
      <c r="R163" s="374"/>
      <c r="S163" s="374"/>
      <c r="T163" s="417"/>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c r="AY163" s="395"/>
      <c r="AZ163" s="395"/>
      <c r="BA163" s="395"/>
      <c r="BB163" s="395"/>
      <c r="BC163" s="395"/>
      <c r="BD163" s="395"/>
      <c r="BE163" s="395"/>
      <c r="BF163" s="395"/>
      <c r="BG163" s="395"/>
      <c r="BH163" s="395"/>
      <c r="BI163" s="395"/>
      <c r="BJ163" s="395"/>
      <c r="BK163" s="396"/>
      <c r="BL163" s="395"/>
      <c r="BM163" s="395"/>
      <c r="BN163" s="395"/>
      <c r="BO163" s="396"/>
      <c r="BP163" s="157"/>
      <c r="BQ163" s="139"/>
      <c r="BR163" s="409" t="str">
        <f t="shared" si="22"/>
        <v/>
      </c>
      <c r="BS163" s="409"/>
      <c r="BT163" s="13"/>
    </row>
    <row r="164" spans="1:72" ht="25.5" hidden="1" customHeight="1" x14ac:dyDescent="0.25">
      <c r="A164" s="45">
        <v>39</v>
      </c>
      <c r="B164" s="374" t="str">
        <f t="shared" si="23"/>
        <v/>
      </c>
      <c r="C164" s="374"/>
      <c r="D164" s="374"/>
      <c r="E164" s="374"/>
      <c r="F164" s="374"/>
      <c r="G164" s="374"/>
      <c r="H164" s="374"/>
      <c r="I164" s="374"/>
      <c r="J164" s="374"/>
      <c r="K164" s="374"/>
      <c r="L164" s="374"/>
      <c r="M164" s="374"/>
      <c r="N164" s="374"/>
      <c r="O164" s="374"/>
      <c r="P164" s="374"/>
      <c r="Q164" s="374"/>
      <c r="R164" s="374"/>
      <c r="S164" s="374"/>
      <c r="T164" s="417"/>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5"/>
      <c r="BF164" s="395"/>
      <c r="BG164" s="395"/>
      <c r="BH164" s="395"/>
      <c r="BI164" s="395"/>
      <c r="BJ164" s="395"/>
      <c r="BK164" s="396"/>
      <c r="BL164" s="395"/>
      <c r="BM164" s="395"/>
      <c r="BN164" s="395"/>
      <c r="BO164" s="396"/>
      <c r="BP164" s="157"/>
      <c r="BQ164" s="139"/>
      <c r="BR164" s="409" t="str">
        <f t="shared" si="22"/>
        <v/>
      </c>
      <c r="BS164" s="409"/>
      <c r="BT164" s="13"/>
    </row>
    <row r="165" spans="1:72" ht="25.5" hidden="1" customHeight="1" x14ac:dyDescent="0.25">
      <c r="A165" s="45">
        <v>40</v>
      </c>
      <c r="B165" s="374" t="str">
        <f t="shared" si="23"/>
        <v/>
      </c>
      <c r="C165" s="374"/>
      <c r="D165" s="374"/>
      <c r="E165" s="374"/>
      <c r="F165" s="374"/>
      <c r="G165" s="374"/>
      <c r="H165" s="374"/>
      <c r="I165" s="374"/>
      <c r="J165" s="374"/>
      <c r="K165" s="374"/>
      <c r="L165" s="374"/>
      <c r="M165" s="374"/>
      <c r="N165" s="374"/>
      <c r="O165" s="374"/>
      <c r="P165" s="374"/>
      <c r="Q165" s="374"/>
      <c r="R165" s="374"/>
      <c r="S165" s="374"/>
      <c r="T165" s="417"/>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5"/>
      <c r="BF165" s="395"/>
      <c r="BG165" s="395"/>
      <c r="BH165" s="395"/>
      <c r="BI165" s="395"/>
      <c r="BJ165" s="395"/>
      <c r="BK165" s="396"/>
      <c r="BL165" s="395"/>
      <c r="BM165" s="395"/>
      <c r="BN165" s="395"/>
      <c r="BO165" s="396"/>
      <c r="BP165" s="157"/>
      <c r="BQ165" s="139"/>
      <c r="BR165" s="409" t="str">
        <f t="shared" si="22"/>
        <v/>
      </c>
      <c r="BS165" s="409"/>
      <c r="BT165" s="13"/>
    </row>
    <row r="166" spans="1:72" ht="25.5" hidden="1" customHeight="1" x14ac:dyDescent="0.25">
      <c r="A166" s="45">
        <v>41</v>
      </c>
      <c r="B166" s="374" t="str">
        <f t="shared" si="23"/>
        <v/>
      </c>
      <c r="C166" s="374"/>
      <c r="D166" s="374"/>
      <c r="E166" s="374"/>
      <c r="F166" s="374"/>
      <c r="G166" s="374"/>
      <c r="H166" s="374"/>
      <c r="I166" s="374"/>
      <c r="J166" s="374"/>
      <c r="K166" s="374"/>
      <c r="L166" s="374"/>
      <c r="M166" s="374"/>
      <c r="N166" s="374"/>
      <c r="O166" s="374"/>
      <c r="P166" s="374"/>
      <c r="Q166" s="374"/>
      <c r="R166" s="374"/>
      <c r="S166" s="374"/>
      <c r="T166" s="417"/>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c r="AY166" s="395"/>
      <c r="AZ166" s="395"/>
      <c r="BA166" s="395"/>
      <c r="BB166" s="395"/>
      <c r="BC166" s="395"/>
      <c r="BD166" s="395"/>
      <c r="BE166" s="395"/>
      <c r="BF166" s="395"/>
      <c r="BG166" s="395"/>
      <c r="BH166" s="395"/>
      <c r="BI166" s="395"/>
      <c r="BJ166" s="395"/>
      <c r="BK166" s="396"/>
      <c r="BL166" s="395"/>
      <c r="BM166" s="395"/>
      <c r="BN166" s="395"/>
      <c r="BO166" s="396"/>
      <c r="BP166" s="157"/>
      <c r="BQ166" s="139"/>
      <c r="BR166" s="409" t="str">
        <f t="shared" si="22"/>
        <v/>
      </c>
      <c r="BS166" s="409"/>
      <c r="BT166" s="13"/>
    </row>
    <row r="167" spans="1:72" ht="25.5" hidden="1" customHeight="1" x14ac:dyDescent="0.25">
      <c r="A167" s="45">
        <v>42</v>
      </c>
      <c r="B167" s="374" t="str">
        <f t="shared" si="23"/>
        <v/>
      </c>
      <c r="C167" s="374"/>
      <c r="D167" s="374"/>
      <c r="E167" s="374"/>
      <c r="F167" s="374"/>
      <c r="G167" s="374"/>
      <c r="H167" s="374"/>
      <c r="I167" s="374"/>
      <c r="J167" s="374"/>
      <c r="K167" s="374"/>
      <c r="L167" s="374"/>
      <c r="M167" s="374"/>
      <c r="N167" s="374"/>
      <c r="O167" s="374"/>
      <c r="P167" s="374"/>
      <c r="Q167" s="374"/>
      <c r="R167" s="374"/>
      <c r="S167" s="374"/>
      <c r="T167" s="417"/>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c r="BJ167" s="395"/>
      <c r="BK167" s="396"/>
      <c r="BL167" s="395"/>
      <c r="BM167" s="395"/>
      <c r="BN167" s="395"/>
      <c r="BO167" s="396"/>
      <c r="BP167" s="157"/>
      <c r="BQ167" s="139"/>
      <c r="BR167" s="409" t="str">
        <f t="shared" si="22"/>
        <v/>
      </c>
      <c r="BS167" s="409"/>
      <c r="BT167" s="13"/>
    </row>
    <row r="168" spans="1:72" ht="25.5" hidden="1" customHeight="1" x14ac:dyDescent="0.25">
      <c r="A168" s="45">
        <v>43</v>
      </c>
      <c r="B168" s="374" t="str">
        <f t="shared" si="23"/>
        <v/>
      </c>
      <c r="C168" s="374"/>
      <c r="D168" s="374"/>
      <c r="E168" s="374"/>
      <c r="F168" s="374"/>
      <c r="G168" s="374"/>
      <c r="H168" s="374"/>
      <c r="I168" s="374"/>
      <c r="J168" s="374"/>
      <c r="K168" s="374"/>
      <c r="L168" s="374"/>
      <c r="M168" s="374"/>
      <c r="N168" s="374"/>
      <c r="O168" s="374"/>
      <c r="P168" s="374"/>
      <c r="Q168" s="374"/>
      <c r="R168" s="374"/>
      <c r="S168" s="374"/>
      <c r="T168" s="417"/>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c r="AY168" s="395"/>
      <c r="AZ168" s="395"/>
      <c r="BA168" s="395"/>
      <c r="BB168" s="395"/>
      <c r="BC168" s="395"/>
      <c r="BD168" s="395"/>
      <c r="BE168" s="395"/>
      <c r="BF168" s="395"/>
      <c r="BG168" s="395"/>
      <c r="BH168" s="395"/>
      <c r="BI168" s="395"/>
      <c r="BJ168" s="395"/>
      <c r="BK168" s="396"/>
      <c r="BL168" s="395"/>
      <c r="BM168" s="395"/>
      <c r="BN168" s="395"/>
      <c r="BO168" s="396"/>
      <c r="BP168" s="157"/>
      <c r="BQ168" s="139"/>
      <c r="BR168" s="409" t="str">
        <f t="shared" si="22"/>
        <v/>
      </c>
      <c r="BS168" s="409"/>
      <c r="BT168" s="13"/>
    </row>
    <row r="169" spans="1:72" ht="25.5" hidden="1" customHeight="1" x14ac:dyDescent="0.25">
      <c r="A169" s="45">
        <v>44</v>
      </c>
      <c r="B169" s="374" t="str">
        <f t="shared" si="23"/>
        <v/>
      </c>
      <c r="C169" s="374"/>
      <c r="D169" s="374"/>
      <c r="E169" s="374"/>
      <c r="F169" s="374"/>
      <c r="G169" s="374"/>
      <c r="H169" s="374"/>
      <c r="I169" s="374"/>
      <c r="J169" s="374"/>
      <c r="K169" s="374"/>
      <c r="L169" s="374"/>
      <c r="M169" s="374"/>
      <c r="N169" s="374"/>
      <c r="O169" s="374"/>
      <c r="P169" s="374"/>
      <c r="Q169" s="374"/>
      <c r="R169" s="374"/>
      <c r="S169" s="374"/>
      <c r="T169" s="417"/>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c r="AY169" s="395"/>
      <c r="AZ169" s="395"/>
      <c r="BA169" s="395"/>
      <c r="BB169" s="395"/>
      <c r="BC169" s="395"/>
      <c r="BD169" s="395"/>
      <c r="BE169" s="395"/>
      <c r="BF169" s="395"/>
      <c r="BG169" s="395"/>
      <c r="BH169" s="395"/>
      <c r="BI169" s="395"/>
      <c r="BJ169" s="395"/>
      <c r="BK169" s="396"/>
      <c r="BL169" s="395"/>
      <c r="BM169" s="395"/>
      <c r="BN169" s="395"/>
      <c r="BO169" s="396"/>
      <c r="BP169" s="157"/>
      <c r="BQ169" s="139"/>
      <c r="BR169" s="409" t="str">
        <f t="shared" si="22"/>
        <v/>
      </c>
      <c r="BS169" s="409"/>
      <c r="BT169" s="13"/>
    </row>
    <row r="170" spans="1:72" ht="25.5" hidden="1" customHeight="1" x14ac:dyDescent="0.25">
      <c r="A170" s="45">
        <v>45</v>
      </c>
      <c r="B170" s="374" t="str">
        <f t="shared" si="23"/>
        <v/>
      </c>
      <c r="C170" s="374"/>
      <c r="D170" s="374"/>
      <c r="E170" s="374"/>
      <c r="F170" s="374"/>
      <c r="G170" s="374"/>
      <c r="H170" s="374"/>
      <c r="I170" s="374"/>
      <c r="J170" s="374"/>
      <c r="K170" s="374"/>
      <c r="L170" s="374"/>
      <c r="M170" s="374"/>
      <c r="N170" s="374"/>
      <c r="O170" s="374"/>
      <c r="P170" s="374"/>
      <c r="Q170" s="374"/>
      <c r="R170" s="374"/>
      <c r="S170" s="374"/>
      <c r="T170" s="417"/>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c r="AY170" s="395"/>
      <c r="AZ170" s="395"/>
      <c r="BA170" s="395"/>
      <c r="BB170" s="395"/>
      <c r="BC170" s="395"/>
      <c r="BD170" s="395"/>
      <c r="BE170" s="395"/>
      <c r="BF170" s="395"/>
      <c r="BG170" s="395"/>
      <c r="BH170" s="395"/>
      <c r="BI170" s="395"/>
      <c r="BJ170" s="395"/>
      <c r="BK170" s="396"/>
      <c r="BL170" s="395"/>
      <c r="BM170" s="395"/>
      <c r="BN170" s="395"/>
      <c r="BO170" s="396"/>
      <c r="BP170" s="157"/>
      <c r="BQ170" s="139"/>
      <c r="BR170" s="409" t="str">
        <f t="shared" si="22"/>
        <v/>
      </c>
      <c r="BS170" s="409"/>
      <c r="BT170" s="13"/>
    </row>
    <row r="171" spans="1:72" ht="25.5" hidden="1" customHeight="1" x14ac:dyDescent="0.25">
      <c r="A171" s="45">
        <v>46</v>
      </c>
      <c r="B171" s="374" t="str">
        <f t="shared" si="23"/>
        <v/>
      </c>
      <c r="C171" s="374"/>
      <c r="D171" s="374"/>
      <c r="E171" s="374"/>
      <c r="F171" s="374"/>
      <c r="G171" s="374"/>
      <c r="H171" s="374"/>
      <c r="I171" s="374"/>
      <c r="J171" s="374"/>
      <c r="K171" s="374"/>
      <c r="L171" s="374"/>
      <c r="M171" s="374"/>
      <c r="N171" s="374"/>
      <c r="O171" s="374"/>
      <c r="P171" s="374"/>
      <c r="Q171" s="374"/>
      <c r="R171" s="374"/>
      <c r="S171" s="374"/>
      <c r="T171" s="417"/>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c r="AY171" s="395"/>
      <c r="AZ171" s="395"/>
      <c r="BA171" s="395"/>
      <c r="BB171" s="395"/>
      <c r="BC171" s="395"/>
      <c r="BD171" s="395"/>
      <c r="BE171" s="395"/>
      <c r="BF171" s="395"/>
      <c r="BG171" s="395"/>
      <c r="BH171" s="395"/>
      <c r="BI171" s="395"/>
      <c r="BJ171" s="395"/>
      <c r="BK171" s="396"/>
      <c r="BL171" s="395"/>
      <c r="BM171" s="395"/>
      <c r="BN171" s="395"/>
      <c r="BO171" s="396"/>
      <c r="BP171" s="157"/>
      <c r="BQ171" s="139"/>
      <c r="BR171" s="409" t="str">
        <f t="shared" si="22"/>
        <v/>
      </c>
      <c r="BS171" s="409"/>
      <c r="BT171" s="13"/>
    </row>
    <row r="172" spans="1:72" ht="25.5" hidden="1" customHeight="1" x14ac:dyDescent="0.25">
      <c r="A172" s="45">
        <v>47</v>
      </c>
      <c r="B172" s="374" t="str">
        <f t="shared" si="23"/>
        <v/>
      </c>
      <c r="C172" s="374"/>
      <c r="D172" s="374"/>
      <c r="E172" s="374"/>
      <c r="F172" s="374"/>
      <c r="G172" s="374"/>
      <c r="H172" s="374"/>
      <c r="I172" s="374"/>
      <c r="J172" s="374"/>
      <c r="K172" s="374"/>
      <c r="L172" s="374"/>
      <c r="M172" s="374"/>
      <c r="N172" s="374"/>
      <c r="O172" s="374"/>
      <c r="P172" s="374"/>
      <c r="Q172" s="374"/>
      <c r="R172" s="374"/>
      <c r="S172" s="374"/>
      <c r="T172" s="417"/>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c r="AY172" s="395"/>
      <c r="AZ172" s="395"/>
      <c r="BA172" s="395"/>
      <c r="BB172" s="395"/>
      <c r="BC172" s="395"/>
      <c r="BD172" s="395"/>
      <c r="BE172" s="395"/>
      <c r="BF172" s="395"/>
      <c r="BG172" s="395"/>
      <c r="BH172" s="395"/>
      <c r="BI172" s="395"/>
      <c r="BJ172" s="395"/>
      <c r="BK172" s="396"/>
      <c r="BL172" s="395"/>
      <c r="BM172" s="395"/>
      <c r="BN172" s="395"/>
      <c r="BO172" s="396"/>
      <c r="BP172" s="157"/>
      <c r="BQ172" s="139"/>
      <c r="BR172" s="409" t="str">
        <f t="shared" si="22"/>
        <v/>
      </c>
      <c r="BS172" s="409"/>
      <c r="BT172" s="13"/>
    </row>
    <row r="173" spans="1:72" ht="25.5" hidden="1" customHeight="1" x14ac:dyDescent="0.25">
      <c r="A173" s="45">
        <v>48</v>
      </c>
      <c r="B173" s="374" t="str">
        <f t="shared" si="23"/>
        <v/>
      </c>
      <c r="C173" s="374"/>
      <c r="D173" s="374"/>
      <c r="E173" s="374"/>
      <c r="F173" s="374"/>
      <c r="G173" s="374"/>
      <c r="H173" s="374"/>
      <c r="I173" s="374"/>
      <c r="J173" s="374"/>
      <c r="K173" s="374"/>
      <c r="L173" s="374"/>
      <c r="M173" s="374"/>
      <c r="N173" s="374"/>
      <c r="O173" s="374"/>
      <c r="P173" s="374"/>
      <c r="Q173" s="374"/>
      <c r="R173" s="374"/>
      <c r="S173" s="374"/>
      <c r="T173" s="417"/>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5"/>
      <c r="BJ173" s="395"/>
      <c r="BK173" s="396"/>
      <c r="BL173" s="395"/>
      <c r="BM173" s="395"/>
      <c r="BN173" s="395"/>
      <c r="BO173" s="396"/>
      <c r="BP173" s="157"/>
      <c r="BQ173" s="139"/>
      <c r="BR173" s="409" t="str">
        <f t="shared" si="22"/>
        <v/>
      </c>
      <c r="BS173" s="409"/>
      <c r="BT173" s="13"/>
    </row>
    <row r="174" spans="1:72" ht="25.5" hidden="1" customHeight="1" x14ac:dyDescent="0.25">
      <c r="A174" s="45">
        <v>49</v>
      </c>
      <c r="B174" s="374" t="str">
        <f t="shared" si="23"/>
        <v/>
      </c>
      <c r="C174" s="374"/>
      <c r="D174" s="374"/>
      <c r="E174" s="374"/>
      <c r="F174" s="374"/>
      <c r="G174" s="374"/>
      <c r="H174" s="374"/>
      <c r="I174" s="374"/>
      <c r="J174" s="374"/>
      <c r="K174" s="374"/>
      <c r="L174" s="374"/>
      <c r="M174" s="374"/>
      <c r="N174" s="374"/>
      <c r="O174" s="374"/>
      <c r="P174" s="374"/>
      <c r="Q174" s="374"/>
      <c r="R174" s="374"/>
      <c r="S174" s="374"/>
      <c r="T174" s="417"/>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c r="AY174" s="395"/>
      <c r="AZ174" s="395"/>
      <c r="BA174" s="395"/>
      <c r="BB174" s="395"/>
      <c r="BC174" s="395"/>
      <c r="BD174" s="395"/>
      <c r="BE174" s="395"/>
      <c r="BF174" s="395"/>
      <c r="BG174" s="395"/>
      <c r="BH174" s="395"/>
      <c r="BI174" s="395"/>
      <c r="BJ174" s="395"/>
      <c r="BK174" s="396"/>
      <c r="BL174" s="395"/>
      <c r="BM174" s="395"/>
      <c r="BN174" s="395"/>
      <c r="BO174" s="396"/>
      <c r="BP174" s="157"/>
      <c r="BQ174" s="139"/>
      <c r="BR174" s="409" t="str">
        <f t="shared" si="22"/>
        <v/>
      </c>
      <c r="BS174" s="409"/>
      <c r="BT174" s="13"/>
    </row>
    <row r="175" spans="1:72" ht="25.5" hidden="1" customHeight="1" x14ac:dyDescent="0.25">
      <c r="A175" s="45">
        <v>50</v>
      </c>
      <c r="B175" s="374" t="str">
        <f t="shared" si="23"/>
        <v/>
      </c>
      <c r="C175" s="374"/>
      <c r="D175" s="374"/>
      <c r="E175" s="374"/>
      <c r="F175" s="374"/>
      <c r="G175" s="374"/>
      <c r="H175" s="374"/>
      <c r="I175" s="374"/>
      <c r="J175" s="374"/>
      <c r="K175" s="374"/>
      <c r="L175" s="374"/>
      <c r="M175" s="374"/>
      <c r="N175" s="374"/>
      <c r="O175" s="374"/>
      <c r="P175" s="374"/>
      <c r="Q175" s="374"/>
      <c r="R175" s="374"/>
      <c r="S175" s="374"/>
      <c r="T175" s="417"/>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c r="AU175" s="395"/>
      <c r="AV175" s="395"/>
      <c r="AW175" s="395"/>
      <c r="AX175" s="395"/>
      <c r="AY175" s="395"/>
      <c r="AZ175" s="395"/>
      <c r="BA175" s="395"/>
      <c r="BB175" s="395"/>
      <c r="BC175" s="395"/>
      <c r="BD175" s="395"/>
      <c r="BE175" s="395"/>
      <c r="BF175" s="395"/>
      <c r="BG175" s="395"/>
      <c r="BH175" s="395"/>
      <c r="BI175" s="395"/>
      <c r="BJ175" s="395"/>
      <c r="BK175" s="396"/>
      <c r="BL175" s="395"/>
      <c r="BM175" s="395"/>
      <c r="BN175" s="395"/>
      <c r="BO175" s="396"/>
      <c r="BP175" s="157"/>
      <c r="BQ175" s="139"/>
      <c r="BR175" s="409" t="str">
        <f t="shared" si="22"/>
        <v/>
      </c>
      <c r="BS175" s="409"/>
      <c r="BT175" s="13"/>
    </row>
    <row r="176" spans="1:72" x14ac:dyDescent="0.2">
      <c r="A176" s="7"/>
      <c r="B176" s="13"/>
      <c r="C176" s="13"/>
      <c r="D176" s="13"/>
      <c r="E176" s="13"/>
      <c r="F176" s="13"/>
      <c r="G176" s="13"/>
      <c r="H176" s="13"/>
      <c r="I176" s="13"/>
      <c r="J176" s="13"/>
      <c r="K176" s="13"/>
      <c r="L176" s="13"/>
      <c r="M176" s="13"/>
      <c r="N176" s="13"/>
      <c r="O176" s="13"/>
      <c r="P176" s="13"/>
      <c r="Q176" s="13"/>
      <c r="R176" s="13"/>
      <c r="S176" s="13"/>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
    </row>
    <row r="177" spans="1:77" x14ac:dyDescent="0.2">
      <c r="A177" s="7"/>
      <c r="B177" s="13"/>
      <c r="C177" s="13"/>
      <c r="D177" s="13"/>
      <c r="E177" s="13"/>
      <c r="F177" s="13"/>
      <c r="G177" s="13"/>
      <c r="H177" s="13"/>
      <c r="I177" s="13"/>
      <c r="J177" s="13"/>
      <c r="K177" s="13"/>
      <c r="L177" s="13"/>
      <c r="M177" s="13"/>
      <c r="N177" s="13"/>
      <c r="O177" s="13"/>
      <c r="P177" s="13"/>
      <c r="Q177" s="13"/>
      <c r="R177" s="13"/>
      <c r="S177" s="13"/>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
    </row>
    <row r="178" spans="1:77" ht="15.75" thickBot="1" x14ac:dyDescent="0.25">
      <c r="A178" s="7"/>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42"/>
      <c r="BM178" s="142"/>
      <c r="BN178" s="142"/>
      <c r="BO178" s="142"/>
      <c r="BP178" s="142"/>
      <c r="BQ178" s="129"/>
      <c r="BR178" s="129"/>
      <c r="BS178" s="129"/>
      <c r="BT178" s="13"/>
    </row>
    <row r="179" spans="1:77" ht="21" x14ac:dyDescent="0.35">
      <c r="A179" s="26"/>
      <c r="B179" s="18" t="s">
        <v>125</v>
      </c>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23"/>
      <c r="BH179" s="13"/>
    </row>
    <row r="180" spans="1:77" x14ac:dyDescent="0.2">
      <c r="A180" s="7"/>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23"/>
      <c r="BH180" s="13"/>
    </row>
    <row r="181" spans="1:77" x14ac:dyDescent="0.2">
      <c r="A181" s="7"/>
      <c r="B181" s="13" t="s">
        <v>126</v>
      </c>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row>
    <row r="182" spans="1:77" x14ac:dyDescent="0.2">
      <c r="A182" s="7"/>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row>
    <row r="183" spans="1:77" ht="174.75" customHeight="1" x14ac:dyDescent="0.2">
      <c r="A183" s="7"/>
      <c r="B183" s="456" t="s">
        <v>1093</v>
      </c>
      <c r="C183" s="456"/>
      <c r="D183" s="456"/>
      <c r="E183" s="456"/>
      <c r="F183" s="456"/>
      <c r="G183" s="456"/>
      <c r="H183" s="456"/>
      <c r="I183" s="456"/>
      <c r="J183" s="456"/>
      <c r="K183" s="456"/>
      <c r="L183" s="456"/>
      <c r="M183" s="456"/>
      <c r="N183" s="456"/>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456"/>
      <c r="AN183" s="456"/>
      <c r="AO183" s="456"/>
      <c r="AP183" s="456"/>
      <c r="AQ183" s="456"/>
      <c r="AR183" s="456"/>
      <c r="AS183" s="456"/>
      <c r="AT183" s="456"/>
      <c r="AU183" s="456"/>
      <c r="AV183" s="456"/>
      <c r="AW183" s="456"/>
      <c r="AX183" s="456"/>
      <c r="AY183" s="456"/>
      <c r="AZ183" s="456"/>
      <c r="BA183" s="456"/>
      <c r="BB183" s="456"/>
      <c r="BC183" s="456"/>
      <c r="BD183" s="456"/>
      <c r="BE183" s="456"/>
      <c r="BF183" s="456"/>
      <c r="BG183" s="456"/>
      <c r="BH183" s="298"/>
    </row>
    <row r="184" spans="1:77" ht="29.25" customHeight="1" x14ac:dyDescent="0.2">
      <c r="A184" s="7"/>
      <c r="B184" s="13"/>
      <c r="C184" s="13"/>
      <c r="D184" s="13"/>
      <c r="E184" s="13"/>
      <c r="F184" s="13"/>
      <c r="G184" s="13"/>
      <c r="H184" s="13"/>
      <c r="I184" s="13"/>
      <c r="J184" s="13"/>
      <c r="K184" s="13"/>
      <c r="L184" s="13"/>
      <c r="M184" s="13"/>
      <c r="N184" s="13"/>
      <c r="O184" s="13"/>
      <c r="P184" s="13"/>
      <c r="Q184" s="13"/>
      <c r="R184" s="13"/>
      <c r="S184" s="13"/>
      <c r="T184" s="357" t="s">
        <v>484</v>
      </c>
      <c r="U184" s="357"/>
      <c r="V184" s="357"/>
      <c r="W184" s="357"/>
      <c r="X184" s="357"/>
      <c r="Y184" s="357"/>
      <c r="Z184" s="357"/>
      <c r="AA184" s="357"/>
      <c r="AB184" s="357"/>
      <c r="AC184" s="357"/>
      <c r="AD184" s="357"/>
      <c r="AE184" s="357"/>
      <c r="AF184" s="357"/>
      <c r="AG184" s="357"/>
      <c r="AH184" s="357"/>
      <c r="AI184" s="357"/>
      <c r="AJ184" s="357"/>
      <c r="AK184" s="357"/>
      <c r="AL184" s="357"/>
      <c r="AM184" s="357"/>
      <c r="AN184" s="357"/>
      <c r="AO184" s="357"/>
      <c r="AP184" s="357"/>
      <c r="AQ184" s="357"/>
      <c r="AR184" s="13"/>
      <c r="AS184" s="357" t="s">
        <v>485</v>
      </c>
      <c r="AT184" s="357"/>
      <c r="AU184" s="357"/>
      <c r="AV184" s="357"/>
      <c r="AW184" s="357"/>
      <c r="AX184" s="357"/>
      <c r="AY184" s="357"/>
      <c r="AZ184" s="357"/>
      <c r="BA184" s="357"/>
      <c r="BB184" s="357"/>
      <c r="BC184" s="357"/>
      <c r="BD184" s="357"/>
      <c r="BE184" s="357"/>
      <c r="BF184" s="357"/>
      <c r="BG184" s="357"/>
      <c r="BH184" s="13"/>
    </row>
    <row r="185" spans="1:77" ht="48.75" customHeight="1" x14ac:dyDescent="0.2">
      <c r="A185" s="7"/>
      <c r="B185" s="13"/>
      <c r="C185" s="13"/>
      <c r="D185" s="13"/>
      <c r="E185" s="13"/>
      <c r="F185" s="13"/>
      <c r="G185" s="13"/>
      <c r="H185" s="13"/>
      <c r="I185" s="13"/>
      <c r="J185" s="13"/>
      <c r="K185" s="13"/>
      <c r="L185" s="13"/>
      <c r="M185" s="13"/>
      <c r="N185" s="13"/>
      <c r="O185" s="13"/>
      <c r="P185" s="13"/>
      <c r="Q185" s="13"/>
      <c r="R185" s="13"/>
      <c r="S185" s="13"/>
      <c r="T185" s="414" t="s">
        <v>912</v>
      </c>
      <c r="U185" s="415"/>
      <c r="V185" s="415"/>
      <c r="W185" s="415"/>
      <c r="X185" s="415"/>
      <c r="Y185" s="415"/>
      <c r="Z185" s="431" t="s">
        <v>1067</v>
      </c>
      <c r="AA185" s="432"/>
      <c r="AB185" s="432"/>
      <c r="AC185" s="432"/>
      <c r="AD185" s="432"/>
      <c r="AE185" s="432"/>
      <c r="AF185" s="432"/>
      <c r="AG185" s="432"/>
      <c r="AH185" s="432"/>
      <c r="AI185" s="432"/>
      <c r="AJ185" s="432"/>
      <c r="AK185" s="432"/>
      <c r="AL185" s="432"/>
      <c r="AM185" s="432"/>
      <c r="AN185" s="432"/>
      <c r="AO185" s="432"/>
      <c r="AP185" s="432"/>
      <c r="AQ185" s="432"/>
      <c r="AR185" s="13"/>
      <c r="AS185" s="46"/>
      <c r="AT185" s="46"/>
      <c r="AU185" s="46"/>
      <c r="AV185" s="46"/>
      <c r="AW185" s="46"/>
      <c r="AX185" s="46"/>
      <c r="AY185" s="46"/>
      <c r="AZ185" s="46"/>
      <c r="BA185" s="46"/>
      <c r="BB185" s="46"/>
      <c r="BC185" s="46"/>
      <c r="BD185" s="46"/>
      <c r="BE185" s="46"/>
      <c r="BF185" s="46"/>
      <c r="BG185" s="46"/>
      <c r="BH185" s="13"/>
      <c r="BV185" s="219"/>
      <c r="BW185" s="219"/>
      <c r="BY185" s="253"/>
    </row>
    <row r="186" spans="1:77" ht="127.5" customHeight="1" x14ac:dyDescent="0.25">
      <c r="A186" s="7" t="s">
        <v>128</v>
      </c>
      <c r="B186" s="41" t="s">
        <v>68</v>
      </c>
      <c r="C186" s="37"/>
      <c r="D186" s="37"/>
      <c r="E186" s="37"/>
      <c r="F186" s="37"/>
      <c r="G186" s="37"/>
      <c r="H186" s="37"/>
      <c r="I186" s="37"/>
      <c r="J186" s="37"/>
      <c r="K186" s="37"/>
      <c r="L186" s="37"/>
      <c r="M186" s="37"/>
      <c r="N186" s="37"/>
      <c r="O186" s="37"/>
      <c r="P186" s="37"/>
      <c r="Q186" s="37"/>
      <c r="R186" s="37"/>
      <c r="S186" s="37"/>
      <c r="T186" s="40" t="s">
        <v>89</v>
      </c>
      <c r="U186" s="40" t="s">
        <v>90</v>
      </c>
      <c r="V186" s="40" t="s">
        <v>253</v>
      </c>
      <c r="W186" s="40" t="s">
        <v>91</v>
      </c>
      <c r="X186" s="39" t="s">
        <v>93</v>
      </c>
      <c r="Y186" s="38" t="s">
        <v>92</v>
      </c>
      <c r="Z186" s="39" t="s">
        <v>94</v>
      </c>
      <c r="AA186" s="39" t="s">
        <v>1068</v>
      </c>
      <c r="AB186" s="40" t="s">
        <v>254</v>
      </c>
      <c r="AC186" s="39" t="s">
        <v>83</v>
      </c>
      <c r="AD186" s="39" t="s">
        <v>84</v>
      </c>
      <c r="AE186" s="39" t="s">
        <v>85</v>
      </c>
      <c r="AF186" s="39" t="s">
        <v>86</v>
      </c>
      <c r="AG186" s="39" t="s">
        <v>87</v>
      </c>
      <c r="AH186" s="39" t="s">
        <v>88</v>
      </c>
      <c r="AI186" s="39" t="s">
        <v>171</v>
      </c>
      <c r="AJ186" s="384" t="s">
        <v>312</v>
      </c>
      <c r="AK186" s="355"/>
      <c r="AL186" s="355"/>
      <c r="AM186" s="355"/>
      <c r="AN186" s="355"/>
      <c r="AO186" s="355"/>
      <c r="AP186" s="355"/>
      <c r="AQ186" s="355"/>
      <c r="AR186" s="13"/>
      <c r="AS186" s="39" t="s">
        <v>100</v>
      </c>
      <c r="AT186" s="39" t="s">
        <v>98</v>
      </c>
      <c r="AU186" s="39" t="s">
        <v>95</v>
      </c>
      <c r="AV186" s="39" t="s">
        <v>99</v>
      </c>
      <c r="AW186" s="39" t="s">
        <v>96</v>
      </c>
      <c r="AX186" s="39" t="s">
        <v>97</v>
      </c>
      <c r="AY186" s="39" t="s">
        <v>171</v>
      </c>
      <c r="AZ186" s="384" t="s">
        <v>312</v>
      </c>
      <c r="BA186" s="355"/>
      <c r="BB186" s="355"/>
      <c r="BC186" s="355"/>
      <c r="BD186" s="355"/>
      <c r="BE186" s="355"/>
      <c r="BF186" s="355"/>
      <c r="BG186" s="355"/>
      <c r="BH186" s="13"/>
      <c r="BU186" s="281" t="s">
        <v>356</v>
      </c>
      <c r="BV186" s="242" t="s">
        <v>561</v>
      </c>
      <c r="BW186" s="252"/>
      <c r="BX186" s="242"/>
      <c r="BY186" s="252" t="s">
        <v>833</v>
      </c>
    </row>
    <row r="187" spans="1:77" ht="25.5" customHeight="1" x14ac:dyDescent="0.25">
      <c r="A187" s="45">
        <v>1</v>
      </c>
      <c r="B187" s="374" t="str">
        <f>LOOKUP(A187,'Dropdown-Content (Hidden)'!$F$138:$F$188,'Dropdown-Content (Hidden)'!$B$138:$B$188)</f>
        <v xml:space="preserve">  </v>
      </c>
      <c r="C187" s="374"/>
      <c r="D187" s="374"/>
      <c r="E187" s="374"/>
      <c r="F187" s="374"/>
      <c r="G187" s="374"/>
      <c r="H187" s="374"/>
      <c r="I187" s="374"/>
      <c r="J187" s="374"/>
      <c r="K187" s="374"/>
      <c r="L187" s="374"/>
      <c r="M187" s="374"/>
      <c r="N187" s="374"/>
      <c r="O187" s="374"/>
      <c r="P187" s="374"/>
      <c r="Q187" s="374"/>
      <c r="R187" s="374"/>
      <c r="S187" s="397"/>
      <c r="T187" s="19"/>
      <c r="U187" s="19"/>
      <c r="V187" s="19"/>
      <c r="W187" s="19"/>
      <c r="X187" s="19"/>
      <c r="Y187" s="19"/>
      <c r="Z187" s="19"/>
      <c r="AA187" s="19"/>
      <c r="AB187" s="19"/>
      <c r="AC187" s="19"/>
      <c r="AD187" s="19"/>
      <c r="AE187" s="19"/>
      <c r="AF187" s="19"/>
      <c r="AG187" s="19"/>
      <c r="AH187" s="19"/>
      <c r="AI187" s="19"/>
      <c r="AJ187" s="364"/>
      <c r="AK187" s="364"/>
      <c r="AL187" s="364"/>
      <c r="AM187" s="364"/>
      <c r="AN187" s="364"/>
      <c r="AO187" s="364"/>
      <c r="AP187" s="364"/>
      <c r="AQ187" s="364"/>
      <c r="AR187" s="13"/>
      <c r="AS187" s="19"/>
      <c r="AT187" s="19"/>
      <c r="AU187" s="19"/>
      <c r="AV187" s="19"/>
      <c r="AW187" s="19"/>
      <c r="AX187" s="19"/>
      <c r="AY187" s="19"/>
      <c r="AZ187" s="364"/>
      <c r="BA187" s="364"/>
      <c r="BB187" s="364"/>
      <c r="BC187" s="364"/>
      <c r="BD187" s="364"/>
      <c r="BE187" s="364"/>
      <c r="BF187" s="364"/>
      <c r="BG187" s="364"/>
      <c r="BH187" s="13"/>
      <c r="BU187" s="216" t="str">
        <f>LOOKUP(A187,'Dropdown-Content (Hidden)'!$F$138:$F$188,'Dropdown-Content (Hidden)'!$N$138:$N$188)</f>
        <v/>
      </c>
      <c r="BV187" s="219">
        <f>LOOKUP(A187,'Dropdown-Content (Hidden)'!$F$138:$F$188,'Dropdown-Content (Hidden)'!$O$138:$O$188)</f>
        <v>0</v>
      </c>
      <c r="BW187" s="219"/>
      <c r="BY187" s="253" t="str">
        <f t="shared" ref="BY187:BY236" si="24">IF(COUNTA(T187:W187,Z187:AI187,AS187:AY187)=0,"","x")</f>
        <v/>
      </c>
    </row>
    <row r="188" spans="1:77" ht="25.5" customHeight="1" x14ac:dyDescent="0.25">
      <c r="A188" s="45">
        <v>2</v>
      </c>
      <c r="B188" s="374" t="str">
        <f>LOOKUP(A188,'Dropdown-Content (Hidden)'!$F$138:$F$188,'Dropdown-Content (Hidden)'!$B$138:$B$188)</f>
        <v xml:space="preserve">  </v>
      </c>
      <c r="C188" s="374"/>
      <c r="D188" s="374"/>
      <c r="E188" s="374"/>
      <c r="F188" s="374"/>
      <c r="G188" s="374"/>
      <c r="H188" s="374"/>
      <c r="I188" s="374"/>
      <c r="J188" s="374"/>
      <c r="K188" s="374"/>
      <c r="L188" s="374"/>
      <c r="M188" s="374"/>
      <c r="N188" s="374"/>
      <c r="O188" s="374"/>
      <c r="P188" s="374"/>
      <c r="Q188" s="374"/>
      <c r="R188" s="374"/>
      <c r="S188" s="397"/>
      <c r="T188" s="19"/>
      <c r="U188" s="19"/>
      <c r="V188" s="19"/>
      <c r="W188" s="19"/>
      <c r="X188" s="19"/>
      <c r="Y188" s="19"/>
      <c r="Z188" s="19"/>
      <c r="AA188" s="19"/>
      <c r="AB188" s="19"/>
      <c r="AC188" s="19"/>
      <c r="AD188" s="19"/>
      <c r="AE188" s="19"/>
      <c r="AF188" s="19"/>
      <c r="AG188" s="19"/>
      <c r="AH188" s="19"/>
      <c r="AI188" s="19"/>
      <c r="AJ188" s="364"/>
      <c r="AK188" s="364"/>
      <c r="AL188" s="364"/>
      <c r="AM188" s="364"/>
      <c r="AN188" s="364"/>
      <c r="AO188" s="364"/>
      <c r="AP188" s="364"/>
      <c r="AQ188" s="364"/>
      <c r="AR188" s="13"/>
      <c r="AS188" s="19"/>
      <c r="AT188" s="19"/>
      <c r="AU188" s="19"/>
      <c r="AV188" s="19"/>
      <c r="AW188" s="19"/>
      <c r="AX188" s="19"/>
      <c r="AY188" s="19"/>
      <c r="AZ188" s="364"/>
      <c r="BA188" s="364"/>
      <c r="BB188" s="364"/>
      <c r="BC188" s="364"/>
      <c r="BD188" s="364"/>
      <c r="BE188" s="364"/>
      <c r="BF188" s="364"/>
      <c r="BG188" s="364"/>
      <c r="BH188" s="13"/>
      <c r="BU188" s="216" t="str">
        <f>LOOKUP(A188,'Dropdown-Content (Hidden)'!$F$138:$F$188,'Dropdown-Content (Hidden)'!$N$138:$N$188)</f>
        <v/>
      </c>
      <c r="BV188" s="219">
        <f>LOOKUP(A188,'Dropdown-Content (Hidden)'!$F$138:$F$188,'Dropdown-Content (Hidden)'!$O$138:$O$188)</f>
        <v>0</v>
      </c>
      <c r="BW188" s="219"/>
      <c r="BY188" s="253" t="str">
        <f t="shared" si="24"/>
        <v/>
      </c>
    </row>
    <row r="189" spans="1:77" ht="25.5" customHeight="1" x14ac:dyDescent="0.25">
      <c r="A189" s="45">
        <v>3</v>
      </c>
      <c r="B189" s="374" t="str">
        <f>LOOKUP(A189,'Dropdown-Content (Hidden)'!$F$138:$F$188,'Dropdown-Content (Hidden)'!$B$138:$B$188)</f>
        <v xml:space="preserve">  </v>
      </c>
      <c r="C189" s="374"/>
      <c r="D189" s="374"/>
      <c r="E189" s="374"/>
      <c r="F189" s="374"/>
      <c r="G189" s="374"/>
      <c r="H189" s="374"/>
      <c r="I189" s="374"/>
      <c r="J189" s="374"/>
      <c r="K189" s="374"/>
      <c r="L189" s="374"/>
      <c r="M189" s="374"/>
      <c r="N189" s="374"/>
      <c r="O189" s="374"/>
      <c r="P189" s="374"/>
      <c r="Q189" s="374"/>
      <c r="R189" s="374"/>
      <c r="S189" s="397"/>
      <c r="T189" s="19"/>
      <c r="U189" s="19"/>
      <c r="V189" s="19"/>
      <c r="W189" s="19"/>
      <c r="X189" s="19"/>
      <c r="Y189" s="19"/>
      <c r="Z189" s="19"/>
      <c r="AA189" s="19"/>
      <c r="AB189" s="19"/>
      <c r="AC189" s="19"/>
      <c r="AD189" s="19"/>
      <c r="AE189" s="19"/>
      <c r="AF189" s="19"/>
      <c r="AG189" s="19"/>
      <c r="AH189" s="19"/>
      <c r="AI189" s="19"/>
      <c r="AJ189" s="364"/>
      <c r="AK189" s="364"/>
      <c r="AL189" s="364"/>
      <c r="AM189" s="364"/>
      <c r="AN189" s="364"/>
      <c r="AO189" s="364"/>
      <c r="AP189" s="364"/>
      <c r="AQ189" s="364"/>
      <c r="AR189" s="13"/>
      <c r="AS189" s="19"/>
      <c r="AT189" s="19"/>
      <c r="AU189" s="19"/>
      <c r="AV189" s="19"/>
      <c r="AW189" s="19"/>
      <c r="AX189" s="19"/>
      <c r="AY189" s="19"/>
      <c r="AZ189" s="364"/>
      <c r="BA189" s="364"/>
      <c r="BB189" s="364"/>
      <c r="BC189" s="364"/>
      <c r="BD189" s="364"/>
      <c r="BE189" s="364"/>
      <c r="BF189" s="364"/>
      <c r="BG189" s="364"/>
      <c r="BH189" s="13"/>
      <c r="BU189" s="216" t="str">
        <f>LOOKUP(A189,'Dropdown-Content (Hidden)'!$F$138:$F$188,'Dropdown-Content (Hidden)'!$N$138:$N$188)</f>
        <v/>
      </c>
      <c r="BV189" s="219">
        <f>LOOKUP(A189,'Dropdown-Content (Hidden)'!$F$138:$F$188,'Dropdown-Content (Hidden)'!$O$138:$O$188)</f>
        <v>0</v>
      </c>
      <c r="BW189" s="219"/>
      <c r="BY189" s="253" t="str">
        <f t="shared" si="24"/>
        <v/>
      </c>
    </row>
    <row r="190" spans="1:77" ht="25.5" customHeight="1" x14ac:dyDescent="0.25">
      <c r="A190" s="45">
        <v>4</v>
      </c>
      <c r="B190" s="374" t="str">
        <f>LOOKUP(A190,'Dropdown-Content (Hidden)'!$F$138:$F$188,'Dropdown-Content (Hidden)'!$B$138:$B$188)</f>
        <v xml:space="preserve">  </v>
      </c>
      <c r="C190" s="374"/>
      <c r="D190" s="374"/>
      <c r="E190" s="374"/>
      <c r="F190" s="374"/>
      <c r="G190" s="374"/>
      <c r="H190" s="374"/>
      <c r="I190" s="374"/>
      <c r="J190" s="374"/>
      <c r="K190" s="374"/>
      <c r="L190" s="374"/>
      <c r="M190" s="374"/>
      <c r="N190" s="374"/>
      <c r="O190" s="374"/>
      <c r="P190" s="374"/>
      <c r="Q190" s="374"/>
      <c r="R190" s="374"/>
      <c r="S190" s="397"/>
      <c r="T190" s="19"/>
      <c r="U190" s="19"/>
      <c r="V190" s="19"/>
      <c r="W190" s="19"/>
      <c r="X190" s="19"/>
      <c r="Y190" s="19"/>
      <c r="Z190" s="19"/>
      <c r="AA190" s="19"/>
      <c r="AB190" s="19"/>
      <c r="AC190" s="19"/>
      <c r="AD190" s="19"/>
      <c r="AE190" s="19"/>
      <c r="AF190" s="19"/>
      <c r="AG190" s="19"/>
      <c r="AH190" s="19"/>
      <c r="AI190" s="19"/>
      <c r="AJ190" s="364"/>
      <c r="AK190" s="364"/>
      <c r="AL190" s="364"/>
      <c r="AM190" s="364"/>
      <c r="AN190" s="364"/>
      <c r="AO190" s="364"/>
      <c r="AP190" s="364"/>
      <c r="AQ190" s="364"/>
      <c r="AR190" s="13"/>
      <c r="AS190" s="19"/>
      <c r="AT190" s="19"/>
      <c r="AU190" s="19"/>
      <c r="AV190" s="19"/>
      <c r="AW190" s="19"/>
      <c r="AX190" s="19"/>
      <c r="AY190" s="19"/>
      <c r="AZ190" s="364"/>
      <c r="BA190" s="364"/>
      <c r="BB190" s="364"/>
      <c r="BC190" s="364"/>
      <c r="BD190" s="364"/>
      <c r="BE190" s="364"/>
      <c r="BF190" s="364"/>
      <c r="BG190" s="364"/>
      <c r="BH190" s="13"/>
      <c r="BU190" s="216" t="str">
        <f>LOOKUP(A190,'Dropdown-Content (Hidden)'!$F$138:$F$188,'Dropdown-Content (Hidden)'!$N$138:$N$188)</f>
        <v/>
      </c>
      <c r="BV190" s="219">
        <f>LOOKUP(A190,'Dropdown-Content (Hidden)'!$F$138:$F$188,'Dropdown-Content (Hidden)'!$O$138:$O$188)</f>
        <v>0</v>
      </c>
      <c r="BW190" s="219"/>
      <c r="BY190" s="253" t="str">
        <f t="shared" si="24"/>
        <v/>
      </c>
    </row>
    <row r="191" spans="1:77" ht="25.5" customHeight="1" x14ac:dyDescent="0.25">
      <c r="A191" s="45">
        <v>5</v>
      </c>
      <c r="B191" s="448" t="str">
        <f>LOOKUP(A191,'Dropdown-Content (Hidden)'!$F$138:$F$188,'Dropdown-Content (Hidden)'!$B$138:$B$188)</f>
        <v xml:space="preserve">  </v>
      </c>
      <c r="C191" s="448"/>
      <c r="D191" s="448"/>
      <c r="E191" s="448"/>
      <c r="F191" s="448"/>
      <c r="G191" s="448"/>
      <c r="H191" s="448"/>
      <c r="I191" s="448"/>
      <c r="J191" s="448"/>
      <c r="K191" s="448"/>
      <c r="L191" s="448"/>
      <c r="M191" s="448"/>
      <c r="N191" s="448"/>
      <c r="O191" s="448"/>
      <c r="P191" s="448"/>
      <c r="Q191" s="448"/>
      <c r="R191" s="448"/>
      <c r="S191" s="449"/>
      <c r="T191" s="19"/>
      <c r="U191" s="19"/>
      <c r="V191" s="19"/>
      <c r="W191" s="19"/>
      <c r="X191" s="19"/>
      <c r="Y191" s="19"/>
      <c r="Z191" s="19"/>
      <c r="AA191" s="19"/>
      <c r="AB191" s="19"/>
      <c r="AC191" s="19"/>
      <c r="AD191" s="19"/>
      <c r="AE191" s="19"/>
      <c r="AF191" s="19"/>
      <c r="AG191" s="19"/>
      <c r="AH191" s="19"/>
      <c r="AI191" s="19"/>
      <c r="AJ191" s="364"/>
      <c r="AK191" s="364"/>
      <c r="AL191" s="364"/>
      <c r="AM191" s="364"/>
      <c r="AN191" s="364"/>
      <c r="AO191" s="364"/>
      <c r="AP191" s="364"/>
      <c r="AQ191" s="364"/>
      <c r="AR191" s="13"/>
      <c r="AS191" s="19"/>
      <c r="AT191" s="19"/>
      <c r="AU191" s="19"/>
      <c r="AV191" s="19"/>
      <c r="AW191" s="19"/>
      <c r="AX191" s="19"/>
      <c r="AY191" s="19"/>
      <c r="AZ191" s="364"/>
      <c r="BA191" s="364"/>
      <c r="BB191" s="364"/>
      <c r="BC191" s="364"/>
      <c r="BD191" s="364"/>
      <c r="BE191" s="364"/>
      <c r="BF191" s="364"/>
      <c r="BG191" s="364"/>
      <c r="BH191" s="13"/>
      <c r="BU191" s="216" t="str">
        <f>LOOKUP(A191,'Dropdown-Content (Hidden)'!$F$138:$F$188,'Dropdown-Content (Hidden)'!$N$138:$N$188)</f>
        <v/>
      </c>
      <c r="BV191" s="219">
        <f>LOOKUP(A191,'Dropdown-Content (Hidden)'!$F$138:$F$188,'Dropdown-Content (Hidden)'!$O$138:$O$188)</f>
        <v>0</v>
      </c>
      <c r="BW191" s="219"/>
      <c r="BY191" s="253" t="str">
        <f t="shared" si="24"/>
        <v/>
      </c>
    </row>
    <row r="192" spans="1:77" ht="25.5" customHeight="1" x14ac:dyDescent="0.25">
      <c r="A192" s="45">
        <v>6</v>
      </c>
      <c r="B192" s="448" t="str">
        <f>LOOKUP(A192,'Dropdown-Content (Hidden)'!$F$138:$F$188,'Dropdown-Content (Hidden)'!$B$138:$B$188)</f>
        <v xml:space="preserve">  </v>
      </c>
      <c r="C192" s="448"/>
      <c r="D192" s="448"/>
      <c r="E192" s="448"/>
      <c r="F192" s="448"/>
      <c r="G192" s="448"/>
      <c r="H192" s="448"/>
      <c r="I192" s="448"/>
      <c r="J192" s="448"/>
      <c r="K192" s="448"/>
      <c r="L192" s="448"/>
      <c r="M192" s="448"/>
      <c r="N192" s="448"/>
      <c r="O192" s="448"/>
      <c r="P192" s="448"/>
      <c r="Q192" s="448"/>
      <c r="R192" s="448"/>
      <c r="S192" s="449"/>
      <c r="T192" s="19"/>
      <c r="U192" s="19"/>
      <c r="V192" s="19"/>
      <c r="W192" s="19"/>
      <c r="X192" s="19"/>
      <c r="Y192" s="19"/>
      <c r="Z192" s="19"/>
      <c r="AA192" s="19"/>
      <c r="AB192" s="19"/>
      <c r="AC192" s="19"/>
      <c r="AD192" s="19"/>
      <c r="AE192" s="19"/>
      <c r="AF192" s="19"/>
      <c r="AG192" s="19"/>
      <c r="AH192" s="19"/>
      <c r="AI192" s="19"/>
      <c r="AJ192" s="364"/>
      <c r="AK192" s="364"/>
      <c r="AL192" s="364"/>
      <c r="AM192" s="364"/>
      <c r="AN192" s="364"/>
      <c r="AO192" s="364"/>
      <c r="AP192" s="364"/>
      <c r="AQ192" s="364"/>
      <c r="AR192" s="13"/>
      <c r="AS192" s="19"/>
      <c r="AT192" s="19"/>
      <c r="AU192" s="19"/>
      <c r="AV192" s="19"/>
      <c r="AW192" s="19"/>
      <c r="AX192" s="19"/>
      <c r="AY192" s="19"/>
      <c r="AZ192" s="364"/>
      <c r="BA192" s="364"/>
      <c r="BB192" s="364"/>
      <c r="BC192" s="364"/>
      <c r="BD192" s="364"/>
      <c r="BE192" s="364"/>
      <c r="BF192" s="364"/>
      <c r="BG192" s="364"/>
      <c r="BH192" s="13"/>
      <c r="BU192" s="216" t="str">
        <f>LOOKUP(A192,'Dropdown-Content (Hidden)'!$F$138:$F$188,'Dropdown-Content (Hidden)'!$N$138:$N$188)</f>
        <v/>
      </c>
      <c r="BV192" s="219">
        <f>LOOKUP(A192,'Dropdown-Content (Hidden)'!$F$138:$F$188,'Dropdown-Content (Hidden)'!$O$138:$O$188)</f>
        <v>0</v>
      </c>
      <c r="BW192" s="219"/>
      <c r="BY192" s="253" t="str">
        <f t="shared" si="24"/>
        <v/>
      </c>
    </row>
    <row r="193" spans="1:77" ht="25.5" customHeight="1" x14ac:dyDescent="0.25">
      <c r="A193" s="45">
        <v>7</v>
      </c>
      <c r="B193" s="448" t="str">
        <f>LOOKUP(A193,'Dropdown-Content (Hidden)'!$F$138:$F$188,'Dropdown-Content (Hidden)'!$B$138:$B$188)</f>
        <v xml:space="preserve">  </v>
      </c>
      <c r="C193" s="448"/>
      <c r="D193" s="448"/>
      <c r="E193" s="448"/>
      <c r="F193" s="448"/>
      <c r="G193" s="448"/>
      <c r="H193" s="448"/>
      <c r="I193" s="448"/>
      <c r="J193" s="448"/>
      <c r="K193" s="448"/>
      <c r="L193" s="448"/>
      <c r="M193" s="448"/>
      <c r="N193" s="448"/>
      <c r="O193" s="448"/>
      <c r="P193" s="448"/>
      <c r="Q193" s="448"/>
      <c r="R193" s="448"/>
      <c r="S193" s="449"/>
      <c r="T193" s="19"/>
      <c r="U193" s="19"/>
      <c r="V193" s="19"/>
      <c r="W193" s="19"/>
      <c r="X193" s="19"/>
      <c r="Y193" s="19"/>
      <c r="Z193" s="19"/>
      <c r="AA193" s="19"/>
      <c r="AB193" s="19"/>
      <c r="AC193" s="19"/>
      <c r="AD193" s="19"/>
      <c r="AE193" s="19"/>
      <c r="AF193" s="19"/>
      <c r="AG193" s="19"/>
      <c r="AH193" s="19"/>
      <c r="AI193" s="19"/>
      <c r="AJ193" s="364"/>
      <c r="AK193" s="364"/>
      <c r="AL193" s="364"/>
      <c r="AM193" s="364"/>
      <c r="AN193" s="364"/>
      <c r="AO193" s="364"/>
      <c r="AP193" s="364"/>
      <c r="AQ193" s="364"/>
      <c r="AR193" s="13"/>
      <c r="AS193" s="19"/>
      <c r="AT193" s="19"/>
      <c r="AU193" s="19"/>
      <c r="AV193" s="19"/>
      <c r="AW193" s="19"/>
      <c r="AX193" s="19"/>
      <c r="AY193" s="19"/>
      <c r="AZ193" s="364"/>
      <c r="BA193" s="364"/>
      <c r="BB193" s="364"/>
      <c r="BC193" s="364"/>
      <c r="BD193" s="364"/>
      <c r="BE193" s="364"/>
      <c r="BF193" s="364"/>
      <c r="BG193" s="364"/>
      <c r="BH193" s="13"/>
      <c r="BU193" s="216" t="str">
        <f>LOOKUP(A193,'Dropdown-Content (Hidden)'!$F$138:$F$188,'Dropdown-Content (Hidden)'!$N$138:$N$188)</f>
        <v/>
      </c>
      <c r="BV193" s="219">
        <f>LOOKUP(A193,'Dropdown-Content (Hidden)'!$F$138:$F$188,'Dropdown-Content (Hidden)'!$O$138:$O$188)</f>
        <v>0</v>
      </c>
      <c r="BW193" s="219"/>
      <c r="BY193" s="253" t="str">
        <f t="shared" si="24"/>
        <v/>
      </c>
    </row>
    <row r="194" spans="1:77" ht="25.5" customHeight="1" x14ac:dyDescent="0.25">
      <c r="A194" s="45">
        <v>8</v>
      </c>
      <c r="B194" s="448" t="str">
        <f>LOOKUP(A194,'Dropdown-Content (Hidden)'!$F$138:$F$188,'Dropdown-Content (Hidden)'!$B$138:$B$188)</f>
        <v xml:space="preserve">  </v>
      </c>
      <c r="C194" s="448"/>
      <c r="D194" s="448"/>
      <c r="E194" s="448"/>
      <c r="F194" s="448"/>
      <c r="G194" s="448"/>
      <c r="H194" s="448"/>
      <c r="I194" s="448"/>
      <c r="J194" s="448"/>
      <c r="K194" s="448"/>
      <c r="L194" s="448"/>
      <c r="M194" s="448"/>
      <c r="N194" s="448"/>
      <c r="O194" s="448"/>
      <c r="P194" s="448"/>
      <c r="Q194" s="448"/>
      <c r="R194" s="448"/>
      <c r="S194" s="449"/>
      <c r="T194" s="19"/>
      <c r="U194" s="19"/>
      <c r="V194" s="19"/>
      <c r="W194" s="19"/>
      <c r="X194" s="19"/>
      <c r="Y194" s="19"/>
      <c r="Z194" s="19"/>
      <c r="AA194" s="19"/>
      <c r="AB194" s="19"/>
      <c r="AC194" s="19"/>
      <c r="AD194" s="19"/>
      <c r="AE194" s="19"/>
      <c r="AF194" s="19"/>
      <c r="AG194" s="19"/>
      <c r="AH194" s="19"/>
      <c r="AI194" s="19"/>
      <c r="AJ194" s="364"/>
      <c r="AK194" s="364"/>
      <c r="AL194" s="364"/>
      <c r="AM194" s="364"/>
      <c r="AN194" s="364"/>
      <c r="AO194" s="364"/>
      <c r="AP194" s="364"/>
      <c r="AQ194" s="364"/>
      <c r="AR194" s="13"/>
      <c r="AS194" s="19"/>
      <c r="AT194" s="19"/>
      <c r="AU194" s="19"/>
      <c r="AV194" s="19"/>
      <c r="AW194" s="19"/>
      <c r="AX194" s="19"/>
      <c r="AY194" s="19"/>
      <c r="AZ194" s="364"/>
      <c r="BA194" s="364"/>
      <c r="BB194" s="364"/>
      <c r="BC194" s="364"/>
      <c r="BD194" s="364"/>
      <c r="BE194" s="364"/>
      <c r="BF194" s="364"/>
      <c r="BG194" s="364"/>
      <c r="BH194" s="13"/>
      <c r="BU194" s="216" t="str">
        <f>LOOKUP(A194,'Dropdown-Content (Hidden)'!$F$138:$F$188,'Dropdown-Content (Hidden)'!$N$138:$N$188)</f>
        <v/>
      </c>
      <c r="BV194" s="219">
        <f>LOOKUP(A194,'Dropdown-Content (Hidden)'!$F$138:$F$188,'Dropdown-Content (Hidden)'!$O$138:$O$188)</f>
        <v>0</v>
      </c>
      <c r="BW194" s="219"/>
      <c r="BY194" s="253" t="str">
        <f t="shared" si="24"/>
        <v/>
      </c>
    </row>
    <row r="195" spans="1:77" ht="25.5" customHeight="1" x14ac:dyDescent="0.25">
      <c r="A195" s="45">
        <v>9</v>
      </c>
      <c r="B195" s="448" t="str">
        <f>LOOKUP(A195,'Dropdown-Content (Hidden)'!$F$138:$F$188,'Dropdown-Content (Hidden)'!$B$138:$B$188)</f>
        <v xml:space="preserve">  </v>
      </c>
      <c r="C195" s="448"/>
      <c r="D195" s="448"/>
      <c r="E195" s="448"/>
      <c r="F195" s="448"/>
      <c r="G195" s="448"/>
      <c r="H195" s="448"/>
      <c r="I195" s="448"/>
      <c r="J195" s="448"/>
      <c r="K195" s="448"/>
      <c r="L195" s="448"/>
      <c r="M195" s="448"/>
      <c r="N195" s="448"/>
      <c r="O195" s="448"/>
      <c r="P195" s="448"/>
      <c r="Q195" s="448"/>
      <c r="R195" s="448"/>
      <c r="S195" s="449"/>
      <c r="T195" s="19"/>
      <c r="U195" s="19"/>
      <c r="V195" s="19"/>
      <c r="W195" s="19"/>
      <c r="X195" s="19"/>
      <c r="Y195" s="19"/>
      <c r="Z195" s="19"/>
      <c r="AA195" s="19"/>
      <c r="AB195" s="19"/>
      <c r="AC195" s="19"/>
      <c r="AD195" s="19"/>
      <c r="AE195" s="19"/>
      <c r="AF195" s="19"/>
      <c r="AG195" s="19"/>
      <c r="AH195" s="19"/>
      <c r="AI195" s="19"/>
      <c r="AJ195" s="364"/>
      <c r="AK195" s="364"/>
      <c r="AL195" s="364"/>
      <c r="AM195" s="364"/>
      <c r="AN195" s="364"/>
      <c r="AO195" s="364"/>
      <c r="AP195" s="364"/>
      <c r="AQ195" s="364"/>
      <c r="AR195" s="13"/>
      <c r="AS195" s="19"/>
      <c r="AT195" s="19"/>
      <c r="AU195" s="19"/>
      <c r="AV195" s="19"/>
      <c r="AW195" s="19"/>
      <c r="AX195" s="19"/>
      <c r="AY195" s="19"/>
      <c r="AZ195" s="364"/>
      <c r="BA195" s="364"/>
      <c r="BB195" s="364"/>
      <c r="BC195" s="364"/>
      <c r="BD195" s="364"/>
      <c r="BE195" s="364"/>
      <c r="BF195" s="364"/>
      <c r="BG195" s="364"/>
      <c r="BH195" s="13"/>
      <c r="BU195" s="216" t="str">
        <f>LOOKUP(A195,'Dropdown-Content (Hidden)'!$F$138:$F$188,'Dropdown-Content (Hidden)'!$N$138:$N$188)</f>
        <v/>
      </c>
      <c r="BV195" s="219">
        <f>LOOKUP(A195,'Dropdown-Content (Hidden)'!$F$138:$F$188,'Dropdown-Content (Hidden)'!$O$138:$O$188)</f>
        <v>0</v>
      </c>
      <c r="BW195" s="219"/>
      <c r="BY195" s="253" t="str">
        <f t="shared" si="24"/>
        <v/>
      </c>
    </row>
    <row r="196" spans="1:77" ht="25.5" customHeight="1" x14ac:dyDescent="0.25">
      <c r="A196" s="45">
        <v>10</v>
      </c>
      <c r="B196" s="448" t="str">
        <f>LOOKUP(A196,'Dropdown-Content (Hidden)'!$F$138:$F$188,'Dropdown-Content (Hidden)'!$B$138:$B$188)</f>
        <v xml:space="preserve">  </v>
      </c>
      <c r="C196" s="448"/>
      <c r="D196" s="448"/>
      <c r="E196" s="448"/>
      <c r="F196" s="448"/>
      <c r="G196" s="448"/>
      <c r="H196" s="448"/>
      <c r="I196" s="448"/>
      <c r="J196" s="448"/>
      <c r="K196" s="448"/>
      <c r="L196" s="448"/>
      <c r="M196" s="448"/>
      <c r="N196" s="448"/>
      <c r="O196" s="448"/>
      <c r="P196" s="448"/>
      <c r="Q196" s="448"/>
      <c r="R196" s="448"/>
      <c r="S196" s="449"/>
      <c r="T196" s="19"/>
      <c r="U196" s="19"/>
      <c r="V196" s="19"/>
      <c r="W196" s="19"/>
      <c r="X196" s="19"/>
      <c r="Y196" s="19"/>
      <c r="Z196" s="19"/>
      <c r="AA196" s="19"/>
      <c r="AB196" s="19"/>
      <c r="AC196" s="19"/>
      <c r="AD196" s="19"/>
      <c r="AE196" s="19"/>
      <c r="AF196" s="19"/>
      <c r="AG196" s="19"/>
      <c r="AH196" s="19"/>
      <c r="AI196" s="19"/>
      <c r="AJ196" s="364"/>
      <c r="AK196" s="364"/>
      <c r="AL196" s="364"/>
      <c r="AM196" s="364"/>
      <c r="AN196" s="364"/>
      <c r="AO196" s="364"/>
      <c r="AP196" s="364"/>
      <c r="AQ196" s="364"/>
      <c r="AR196" s="13"/>
      <c r="AS196" s="19"/>
      <c r="AT196" s="19"/>
      <c r="AU196" s="19"/>
      <c r="AV196" s="19"/>
      <c r="AW196" s="19"/>
      <c r="AX196" s="19"/>
      <c r="AY196" s="19"/>
      <c r="AZ196" s="364"/>
      <c r="BA196" s="364"/>
      <c r="BB196" s="364"/>
      <c r="BC196" s="364"/>
      <c r="BD196" s="364"/>
      <c r="BE196" s="364"/>
      <c r="BF196" s="364"/>
      <c r="BG196" s="364"/>
      <c r="BH196" s="13"/>
      <c r="BU196" s="216" t="str">
        <f>LOOKUP(A196,'Dropdown-Content (Hidden)'!$F$138:$F$188,'Dropdown-Content (Hidden)'!$N$138:$N$188)</f>
        <v/>
      </c>
      <c r="BV196" s="219">
        <f>LOOKUP(A196,'Dropdown-Content (Hidden)'!$F$138:$F$188,'Dropdown-Content (Hidden)'!$O$138:$O$188)</f>
        <v>0</v>
      </c>
      <c r="BW196" s="219"/>
      <c r="BY196" s="253" t="str">
        <f t="shared" si="24"/>
        <v/>
      </c>
    </row>
    <row r="197" spans="1:77" ht="25.5" customHeight="1" x14ac:dyDescent="0.25">
      <c r="A197" s="45">
        <v>11</v>
      </c>
      <c r="B197" s="448" t="str">
        <f>LOOKUP(A197,'Dropdown-Content (Hidden)'!$F$138:$F$188,'Dropdown-Content (Hidden)'!$B$138:$B$188)</f>
        <v xml:space="preserve">  </v>
      </c>
      <c r="C197" s="448"/>
      <c r="D197" s="448"/>
      <c r="E197" s="448"/>
      <c r="F197" s="448"/>
      <c r="G197" s="448"/>
      <c r="H197" s="448"/>
      <c r="I197" s="448"/>
      <c r="J197" s="448"/>
      <c r="K197" s="448"/>
      <c r="L197" s="448"/>
      <c r="M197" s="448"/>
      <c r="N197" s="448"/>
      <c r="O197" s="448"/>
      <c r="P197" s="448"/>
      <c r="Q197" s="448"/>
      <c r="R197" s="448"/>
      <c r="S197" s="449"/>
      <c r="T197" s="19"/>
      <c r="U197" s="19"/>
      <c r="V197" s="19"/>
      <c r="W197" s="19"/>
      <c r="X197" s="19"/>
      <c r="Y197" s="19"/>
      <c r="Z197" s="19"/>
      <c r="AA197" s="19"/>
      <c r="AB197" s="19"/>
      <c r="AC197" s="19"/>
      <c r="AD197" s="19"/>
      <c r="AE197" s="19"/>
      <c r="AF197" s="19"/>
      <c r="AG197" s="19"/>
      <c r="AH197" s="19"/>
      <c r="AI197" s="19"/>
      <c r="AJ197" s="364"/>
      <c r="AK197" s="364"/>
      <c r="AL197" s="364"/>
      <c r="AM197" s="364"/>
      <c r="AN197" s="364"/>
      <c r="AO197" s="364"/>
      <c r="AP197" s="364"/>
      <c r="AQ197" s="364"/>
      <c r="AR197" s="13"/>
      <c r="AS197" s="19"/>
      <c r="AT197" s="19"/>
      <c r="AU197" s="19"/>
      <c r="AV197" s="19"/>
      <c r="AW197" s="19"/>
      <c r="AX197" s="19"/>
      <c r="AY197" s="19"/>
      <c r="AZ197" s="364"/>
      <c r="BA197" s="364"/>
      <c r="BB197" s="364"/>
      <c r="BC197" s="364"/>
      <c r="BD197" s="364"/>
      <c r="BE197" s="364"/>
      <c r="BF197" s="364"/>
      <c r="BG197" s="364"/>
      <c r="BH197" s="13"/>
      <c r="BU197" s="216" t="str">
        <f>LOOKUP(A197,'Dropdown-Content (Hidden)'!$F$138:$F$188,'Dropdown-Content (Hidden)'!$N$138:$N$188)</f>
        <v/>
      </c>
      <c r="BV197" s="219">
        <f>LOOKUP(A197,'Dropdown-Content (Hidden)'!$F$138:$F$188,'Dropdown-Content (Hidden)'!$O$138:$O$188)</f>
        <v>0</v>
      </c>
      <c r="BW197" s="219"/>
      <c r="BY197" s="253" t="str">
        <f t="shared" si="24"/>
        <v/>
      </c>
    </row>
    <row r="198" spans="1:77" ht="25.5" customHeight="1" x14ac:dyDescent="0.25">
      <c r="A198" s="45">
        <v>12</v>
      </c>
      <c r="B198" s="448" t="str">
        <f>LOOKUP(A198,'Dropdown-Content (Hidden)'!$F$138:$F$188,'Dropdown-Content (Hidden)'!$B$138:$B$188)</f>
        <v xml:space="preserve">  </v>
      </c>
      <c r="C198" s="448"/>
      <c r="D198" s="448"/>
      <c r="E198" s="448"/>
      <c r="F198" s="448"/>
      <c r="G198" s="448"/>
      <c r="H198" s="448"/>
      <c r="I198" s="448"/>
      <c r="J198" s="448"/>
      <c r="K198" s="448"/>
      <c r="L198" s="448"/>
      <c r="M198" s="448"/>
      <c r="N198" s="448"/>
      <c r="O198" s="448"/>
      <c r="P198" s="448"/>
      <c r="Q198" s="448"/>
      <c r="R198" s="448"/>
      <c r="S198" s="449"/>
      <c r="T198" s="19"/>
      <c r="U198" s="19"/>
      <c r="V198" s="19"/>
      <c r="W198" s="19"/>
      <c r="X198" s="19"/>
      <c r="Y198" s="19"/>
      <c r="Z198" s="19"/>
      <c r="AA198" s="19"/>
      <c r="AB198" s="19"/>
      <c r="AC198" s="19"/>
      <c r="AD198" s="19"/>
      <c r="AE198" s="19"/>
      <c r="AF198" s="19"/>
      <c r="AG198" s="19"/>
      <c r="AH198" s="19"/>
      <c r="AI198" s="19"/>
      <c r="AJ198" s="364"/>
      <c r="AK198" s="364"/>
      <c r="AL198" s="364"/>
      <c r="AM198" s="364"/>
      <c r="AN198" s="364"/>
      <c r="AO198" s="364"/>
      <c r="AP198" s="364"/>
      <c r="AQ198" s="364"/>
      <c r="AR198" s="13"/>
      <c r="AS198" s="19"/>
      <c r="AT198" s="19"/>
      <c r="AU198" s="19"/>
      <c r="AV198" s="19"/>
      <c r="AW198" s="19"/>
      <c r="AX198" s="19"/>
      <c r="AY198" s="19"/>
      <c r="AZ198" s="364"/>
      <c r="BA198" s="364"/>
      <c r="BB198" s="364"/>
      <c r="BC198" s="364"/>
      <c r="BD198" s="364"/>
      <c r="BE198" s="364"/>
      <c r="BF198" s="364"/>
      <c r="BG198" s="364"/>
      <c r="BH198" s="13"/>
      <c r="BU198" s="216" t="str">
        <f>LOOKUP(A198,'Dropdown-Content (Hidden)'!$F$138:$F$188,'Dropdown-Content (Hidden)'!$N$138:$N$188)</f>
        <v/>
      </c>
      <c r="BV198" s="219">
        <f>LOOKUP(A198,'Dropdown-Content (Hidden)'!$F$138:$F$188,'Dropdown-Content (Hidden)'!$O$138:$O$188)</f>
        <v>0</v>
      </c>
      <c r="BW198" s="219"/>
      <c r="BY198" s="253" t="str">
        <f t="shared" si="24"/>
        <v/>
      </c>
    </row>
    <row r="199" spans="1:77" ht="25.5" customHeight="1" x14ac:dyDescent="0.25">
      <c r="A199" s="45">
        <v>13</v>
      </c>
      <c r="B199" s="448" t="str">
        <f>LOOKUP(A199,'Dropdown-Content (Hidden)'!$F$138:$F$188,'Dropdown-Content (Hidden)'!$B$138:$B$188)</f>
        <v xml:space="preserve">  </v>
      </c>
      <c r="C199" s="448"/>
      <c r="D199" s="448"/>
      <c r="E199" s="448"/>
      <c r="F199" s="448"/>
      <c r="G199" s="448"/>
      <c r="H199" s="448"/>
      <c r="I199" s="448"/>
      <c r="J199" s="448"/>
      <c r="K199" s="448"/>
      <c r="L199" s="448"/>
      <c r="M199" s="448"/>
      <c r="N199" s="448"/>
      <c r="O199" s="448"/>
      <c r="P199" s="448"/>
      <c r="Q199" s="448"/>
      <c r="R199" s="448"/>
      <c r="S199" s="449"/>
      <c r="T199" s="19"/>
      <c r="U199" s="19"/>
      <c r="V199" s="19"/>
      <c r="W199" s="19"/>
      <c r="X199" s="19"/>
      <c r="Y199" s="19"/>
      <c r="Z199" s="19"/>
      <c r="AA199" s="19"/>
      <c r="AB199" s="19"/>
      <c r="AC199" s="19"/>
      <c r="AD199" s="19"/>
      <c r="AE199" s="19"/>
      <c r="AF199" s="19"/>
      <c r="AG199" s="19"/>
      <c r="AH199" s="19"/>
      <c r="AI199" s="19"/>
      <c r="AJ199" s="364"/>
      <c r="AK199" s="364"/>
      <c r="AL199" s="364"/>
      <c r="AM199" s="364"/>
      <c r="AN199" s="364"/>
      <c r="AO199" s="364"/>
      <c r="AP199" s="364"/>
      <c r="AQ199" s="364"/>
      <c r="AR199" s="13"/>
      <c r="AS199" s="19"/>
      <c r="AT199" s="19"/>
      <c r="AU199" s="19"/>
      <c r="AV199" s="19"/>
      <c r="AW199" s="19"/>
      <c r="AX199" s="19"/>
      <c r="AY199" s="19"/>
      <c r="AZ199" s="364"/>
      <c r="BA199" s="364"/>
      <c r="BB199" s="364"/>
      <c r="BC199" s="364"/>
      <c r="BD199" s="364"/>
      <c r="BE199" s="364"/>
      <c r="BF199" s="364"/>
      <c r="BG199" s="364"/>
      <c r="BH199" s="13"/>
      <c r="BU199" s="216" t="str">
        <f>LOOKUP(A199,'Dropdown-Content (Hidden)'!$F$138:$F$188,'Dropdown-Content (Hidden)'!$N$138:$N$188)</f>
        <v/>
      </c>
      <c r="BV199" s="219">
        <f>LOOKUP(A199,'Dropdown-Content (Hidden)'!$F$138:$F$188,'Dropdown-Content (Hidden)'!$O$138:$O$188)</f>
        <v>0</v>
      </c>
      <c r="BW199" s="219"/>
      <c r="BY199" s="253" t="str">
        <f t="shared" si="24"/>
        <v/>
      </c>
    </row>
    <row r="200" spans="1:77" ht="25.5" customHeight="1" x14ac:dyDescent="0.25">
      <c r="A200" s="45">
        <v>14</v>
      </c>
      <c r="B200" s="448" t="str">
        <f>LOOKUP(A200,'Dropdown-Content (Hidden)'!$F$138:$F$188,'Dropdown-Content (Hidden)'!$B$138:$B$188)</f>
        <v xml:space="preserve">  </v>
      </c>
      <c r="C200" s="448"/>
      <c r="D200" s="448"/>
      <c r="E200" s="448"/>
      <c r="F200" s="448"/>
      <c r="G200" s="448"/>
      <c r="H200" s="448"/>
      <c r="I200" s="448"/>
      <c r="J200" s="448"/>
      <c r="K200" s="448"/>
      <c r="L200" s="448"/>
      <c r="M200" s="448"/>
      <c r="N200" s="448"/>
      <c r="O200" s="448"/>
      <c r="P200" s="448"/>
      <c r="Q200" s="448"/>
      <c r="R200" s="448"/>
      <c r="S200" s="449"/>
      <c r="T200" s="19"/>
      <c r="U200" s="19"/>
      <c r="V200" s="19"/>
      <c r="W200" s="19"/>
      <c r="X200" s="19"/>
      <c r="Y200" s="19"/>
      <c r="Z200" s="19"/>
      <c r="AA200" s="19"/>
      <c r="AB200" s="19"/>
      <c r="AC200" s="19"/>
      <c r="AD200" s="19"/>
      <c r="AE200" s="19"/>
      <c r="AF200" s="19"/>
      <c r="AG200" s="19"/>
      <c r="AH200" s="19"/>
      <c r="AI200" s="19"/>
      <c r="AJ200" s="364"/>
      <c r="AK200" s="364"/>
      <c r="AL200" s="364"/>
      <c r="AM200" s="364"/>
      <c r="AN200" s="364"/>
      <c r="AO200" s="364"/>
      <c r="AP200" s="364"/>
      <c r="AQ200" s="364"/>
      <c r="AR200" s="13"/>
      <c r="AS200" s="19"/>
      <c r="AT200" s="19"/>
      <c r="AU200" s="19"/>
      <c r="AV200" s="19"/>
      <c r="AW200" s="19"/>
      <c r="AX200" s="19"/>
      <c r="AY200" s="19"/>
      <c r="AZ200" s="364"/>
      <c r="BA200" s="364"/>
      <c r="BB200" s="364"/>
      <c r="BC200" s="364"/>
      <c r="BD200" s="364"/>
      <c r="BE200" s="364"/>
      <c r="BF200" s="364"/>
      <c r="BG200" s="364"/>
      <c r="BH200" s="13"/>
      <c r="BU200" s="216" t="str">
        <f>LOOKUP(A200,'Dropdown-Content (Hidden)'!$F$138:$F$188,'Dropdown-Content (Hidden)'!$N$138:$N$188)</f>
        <v/>
      </c>
      <c r="BV200" s="219">
        <f>LOOKUP(A200,'Dropdown-Content (Hidden)'!$F$138:$F$188,'Dropdown-Content (Hidden)'!$O$138:$O$188)</f>
        <v>0</v>
      </c>
      <c r="BW200" s="219"/>
      <c r="BY200" s="253" t="str">
        <f t="shared" si="24"/>
        <v/>
      </c>
    </row>
    <row r="201" spans="1:77" ht="25.5" customHeight="1" x14ac:dyDescent="0.25">
      <c r="A201" s="45">
        <v>15</v>
      </c>
      <c r="B201" s="448" t="str">
        <f>LOOKUP(A201,'Dropdown-Content (Hidden)'!$F$138:$F$188,'Dropdown-Content (Hidden)'!$B$138:$B$188)</f>
        <v xml:space="preserve">  </v>
      </c>
      <c r="C201" s="448"/>
      <c r="D201" s="448"/>
      <c r="E201" s="448"/>
      <c r="F201" s="448"/>
      <c r="G201" s="448"/>
      <c r="H201" s="448"/>
      <c r="I201" s="448"/>
      <c r="J201" s="448"/>
      <c r="K201" s="448"/>
      <c r="L201" s="448"/>
      <c r="M201" s="448"/>
      <c r="N201" s="448"/>
      <c r="O201" s="448"/>
      <c r="P201" s="448"/>
      <c r="Q201" s="448"/>
      <c r="R201" s="448"/>
      <c r="S201" s="449"/>
      <c r="T201" s="19"/>
      <c r="U201" s="19"/>
      <c r="V201" s="19"/>
      <c r="W201" s="19"/>
      <c r="X201" s="19"/>
      <c r="Y201" s="19"/>
      <c r="Z201" s="19"/>
      <c r="AA201" s="19"/>
      <c r="AB201" s="19"/>
      <c r="AC201" s="19"/>
      <c r="AD201" s="19"/>
      <c r="AE201" s="19"/>
      <c r="AF201" s="19"/>
      <c r="AG201" s="19"/>
      <c r="AH201" s="19"/>
      <c r="AI201" s="19"/>
      <c r="AJ201" s="364"/>
      <c r="AK201" s="364"/>
      <c r="AL201" s="364"/>
      <c r="AM201" s="364"/>
      <c r="AN201" s="364"/>
      <c r="AO201" s="364"/>
      <c r="AP201" s="364"/>
      <c r="AQ201" s="364"/>
      <c r="AR201" s="13"/>
      <c r="AS201" s="19"/>
      <c r="AT201" s="19"/>
      <c r="AU201" s="19"/>
      <c r="AV201" s="19"/>
      <c r="AW201" s="19"/>
      <c r="AX201" s="19"/>
      <c r="AY201" s="19"/>
      <c r="AZ201" s="364"/>
      <c r="BA201" s="364"/>
      <c r="BB201" s="364"/>
      <c r="BC201" s="364"/>
      <c r="BD201" s="364"/>
      <c r="BE201" s="364"/>
      <c r="BF201" s="364"/>
      <c r="BG201" s="364"/>
      <c r="BH201" s="13"/>
      <c r="BU201" s="216" t="str">
        <f>LOOKUP(A201,'Dropdown-Content (Hidden)'!$F$138:$F$188,'Dropdown-Content (Hidden)'!$N$138:$N$188)</f>
        <v/>
      </c>
      <c r="BV201" s="219">
        <f>LOOKUP(A201,'Dropdown-Content (Hidden)'!$F$138:$F$188,'Dropdown-Content (Hidden)'!$O$138:$O$188)</f>
        <v>0</v>
      </c>
      <c r="BW201" s="219"/>
      <c r="BY201" s="253" t="str">
        <f t="shared" si="24"/>
        <v/>
      </c>
    </row>
    <row r="202" spans="1:77" ht="25.5" customHeight="1" x14ac:dyDescent="0.25">
      <c r="A202" s="45">
        <v>16</v>
      </c>
      <c r="B202" s="448" t="str">
        <f>LOOKUP(A202,'Dropdown-Content (Hidden)'!$F$138:$F$188,'Dropdown-Content (Hidden)'!$B$138:$B$188)</f>
        <v xml:space="preserve">  </v>
      </c>
      <c r="C202" s="448"/>
      <c r="D202" s="448"/>
      <c r="E202" s="448"/>
      <c r="F202" s="448"/>
      <c r="G202" s="448"/>
      <c r="H202" s="448"/>
      <c r="I202" s="448"/>
      <c r="J202" s="448"/>
      <c r="K202" s="448"/>
      <c r="L202" s="448"/>
      <c r="M202" s="448"/>
      <c r="N202" s="448"/>
      <c r="O202" s="448"/>
      <c r="P202" s="448"/>
      <c r="Q202" s="448"/>
      <c r="R202" s="448"/>
      <c r="S202" s="449"/>
      <c r="T202" s="19"/>
      <c r="U202" s="19"/>
      <c r="V202" s="19"/>
      <c r="W202" s="19"/>
      <c r="X202" s="19"/>
      <c r="Y202" s="19"/>
      <c r="Z202" s="19"/>
      <c r="AA202" s="19"/>
      <c r="AB202" s="19"/>
      <c r="AC202" s="19"/>
      <c r="AD202" s="19"/>
      <c r="AE202" s="19"/>
      <c r="AF202" s="19"/>
      <c r="AG202" s="19"/>
      <c r="AH202" s="19"/>
      <c r="AI202" s="19"/>
      <c r="AJ202" s="364"/>
      <c r="AK202" s="364"/>
      <c r="AL202" s="364"/>
      <c r="AM202" s="364"/>
      <c r="AN202" s="364"/>
      <c r="AO202" s="364"/>
      <c r="AP202" s="364"/>
      <c r="AQ202" s="364"/>
      <c r="AR202" s="13"/>
      <c r="AS202" s="19"/>
      <c r="AT202" s="19"/>
      <c r="AU202" s="19"/>
      <c r="AV202" s="19"/>
      <c r="AW202" s="19"/>
      <c r="AX202" s="19"/>
      <c r="AY202" s="19"/>
      <c r="AZ202" s="364"/>
      <c r="BA202" s="364"/>
      <c r="BB202" s="364"/>
      <c r="BC202" s="364"/>
      <c r="BD202" s="364"/>
      <c r="BE202" s="364"/>
      <c r="BF202" s="364"/>
      <c r="BG202" s="364"/>
      <c r="BH202" s="13"/>
      <c r="BU202" s="216" t="str">
        <f>LOOKUP(A202,'Dropdown-Content (Hidden)'!$F$138:$F$188,'Dropdown-Content (Hidden)'!$N$138:$N$188)</f>
        <v/>
      </c>
      <c r="BV202" s="219">
        <f>LOOKUP(A202,'Dropdown-Content (Hidden)'!$F$138:$F$188,'Dropdown-Content (Hidden)'!$O$138:$O$188)</f>
        <v>0</v>
      </c>
      <c r="BW202" s="219"/>
      <c r="BY202" s="253" t="str">
        <f t="shared" si="24"/>
        <v/>
      </c>
    </row>
    <row r="203" spans="1:77" ht="25.5" customHeight="1" x14ac:dyDescent="0.25">
      <c r="A203" s="45">
        <v>17</v>
      </c>
      <c r="B203" s="448" t="str">
        <f>LOOKUP(A203,'Dropdown-Content (Hidden)'!$F$138:$F$188,'Dropdown-Content (Hidden)'!$B$138:$B$188)</f>
        <v xml:space="preserve">  </v>
      </c>
      <c r="C203" s="448"/>
      <c r="D203" s="448"/>
      <c r="E203" s="448"/>
      <c r="F203" s="448"/>
      <c r="G203" s="448"/>
      <c r="H203" s="448"/>
      <c r="I203" s="448"/>
      <c r="J203" s="448"/>
      <c r="K203" s="448"/>
      <c r="L203" s="448"/>
      <c r="M203" s="448"/>
      <c r="N203" s="448"/>
      <c r="O203" s="448"/>
      <c r="P203" s="448"/>
      <c r="Q203" s="448"/>
      <c r="R203" s="448"/>
      <c r="S203" s="449"/>
      <c r="T203" s="19"/>
      <c r="U203" s="19"/>
      <c r="V203" s="19"/>
      <c r="W203" s="19"/>
      <c r="X203" s="19"/>
      <c r="Y203" s="19"/>
      <c r="Z203" s="19"/>
      <c r="AA203" s="19"/>
      <c r="AB203" s="19"/>
      <c r="AC203" s="19"/>
      <c r="AD203" s="19"/>
      <c r="AE203" s="19"/>
      <c r="AF203" s="19"/>
      <c r="AG203" s="19"/>
      <c r="AH203" s="19"/>
      <c r="AI203" s="19"/>
      <c r="AJ203" s="364"/>
      <c r="AK203" s="364"/>
      <c r="AL203" s="364"/>
      <c r="AM203" s="364"/>
      <c r="AN203" s="364"/>
      <c r="AO203" s="364"/>
      <c r="AP203" s="364"/>
      <c r="AQ203" s="364"/>
      <c r="AR203" s="13"/>
      <c r="AS203" s="19"/>
      <c r="AT203" s="19"/>
      <c r="AU203" s="19"/>
      <c r="AV203" s="19"/>
      <c r="AW203" s="19"/>
      <c r="AX203" s="19"/>
      <c r="AY203" s="19"/>
      <c r="AZ203" s="364"/>
      <c r="BA203" s="364"/>
      <c r="BB203" s="364"/>
      <c r="BC203" s="364"/>
      <c r="BD203" s="364"/>
      <c r="BE203" s="364"/>
      <c r="BF203" s="364"/>
      <c r="BG203" s="364"/>
      <c r="BH203" s="13"/>
      <c r="BU203" s="216" t="str">
        <f>LOOKUP(A203,'Dropdown-Content (Hidden)'!$F$138:$F$188,'Dropdown-Content (Hidden)'!$N$138:$N$188)</f>
        <v/>
      </c>
      <c r="BV203" s="219">
        <f>LOOKUP(A203,'Dropdown-Content (Hidden)'!$F$138:$F$188,'Dropdown-Content (Hidden)'!$O$138:$O$188)</f>
        <v>0</v>
      </c>
      <c r="BW203" s="219"/>
      <c r="BY203" s="253" t="str">
        <f t="shared" si="24"/>
        <v/>
      </c>
    </row>
    <row r="204" spans="1:77" ht="25.5" customHeight="1" x14ac:dyDescent="0.25">
      <c r="A204" s="45">
        <v>18</v>
      </c>
      <c r="B204" s="448" t="str">
        <f>LOOKUP(A204,'Dropdown-Content (Hidden)'!$F$138:$F$188,'Dropdown-Content (Hidden)'!$B$138:$B$188)</f>
        <v xml:space="preserve">  </v>
      </c>
      <c r="C204" s="448"/>
      <c r="D204" s="448"/>
      <c r="E204" s="448"/>
      <c r="F204" s="448"/>
      <c r="G204" s="448"/>
      <c r="H204" s="448"/>
      <c r="I204" s="448"/>
      <c r="J204" s="448"/>
      <c r="K204" s="448"/>
      <c r="L204" s="448"/>
      <c r="M204" s="448"/>
      <c r="N204" s="448"/>
      <c r="O204" s="448"/>
      <c r="P204" s="448"/>
      <c r="Q204" s="448"/>
      <c r="R204" s="448"/>
      <c r="S204" s="449"/>
      <c r="T204" s="19"/>
      <c r="U204" s="19"/>
      <c r="V204" s="19"/>
      <c r="W204" s="19"/>
      <c r="X204" s="19"/>
      <c r="Y204" s="19"/>
      <c r="Z204" s="19"/>
      <c r="AA204" s="19"/>
      <c r="AB204" s="19"/>
      <c r="AC204" s="19"/>
      <c r="AD204" s="19"/>
      <c r="AE204" s="19"/>
      <c r="AF204" s="19"/>
      <c r="AG204" s="19"/>
      <c r="AH204" s="19"/>
      <c r="AI204" s="19"/>
      <c r="AJ204" s="364"/>
      <c r="AK204" s="364"/>
      <c r="AL204" s="364"/>
      <c r="AM204" s="364"/>
      <c r="AN204" s="364"/>
      <c r="AO204" s="364"/>
      <c r="AP204" s="364"/>
      <c r="AQ204" s="364"/>
      <c r="AR204" s="13"/>
      <c r="AS204" s="19"/>
      <c r="AT204" s="19"/>
      <c r="AU204" s="19"/>
      <c r="AV204" s="19"/>
      <c r="AW204" s="19"/>
      <c r="AX204" s="19"/>
      <c r="AY204" s="19"/>
      <c r="AZ204" s="364"/>
      <c r="BA204" s="364"/>
      <c r="BB204" s="364"/>
      <c r="BC204" s="364"/>
      <c r="BD204" s="364"/>
      <c r="BE204" s="364"/>
      <c r="BF204" s="364"/>
      <c r="BG204" s="364"/>
      <c r="BH204" s="13"/>
      <c r="BU204" s="216" t="str">
        <f>LOOKUP(A204,'Dropdown-Content (Hidden)'!$F$138:$F$188,'Dropdown-Content (Hidden)'!$N$138:$N$188)</f>
        <v/>
      </c>
      <c r="BV204" s="219">
        <f>LOOKUP(A204,'Dropdown-Content (Hidden)'!$F$138:$F$188,'Dropdown-Content (Hidden)'!$O$138:$O$188)</f>
        <v>0</v>
      </c>
      <c r="BW204" s="219"/>
      <c r="BY204" s="253" t="str">
        <f t="shared" si="24"/>
        <v/>
      </c>
    </row>
    <row r="205" spans="1:77" ht="25.5" customHeight="1" x14ac:dyDescent="0.25">
      <c r="A205" s="45">
        <v>19</v>
      </c>
      <c r="B205" s="448" t="str">
        <f>LOOKUP(A205,'Dropdown-Content (Hidden)'!$F$138:$F$188,'Dropdown-Content (Hidden)'!$B$138:$B$188)</f>
        <v xml:space="preserve">  </v>
      </c>
      <c r="C205" s="448"/>
      <c r="D205" s="448"/>
      <c r="E205" s="448"/>
      <c r="F205" s="448"/>
      <c r="G205" s="448"/>
      <c r="H205" s="448"/>
      <c r="I205" s="448"/>
      <c r="J205" s="448"/>
      <c r="K205" s="448"/>
      <c r="L205" s="448"/>
      <c r="M205" s="448"/>
      <c r="N205" s="448"/>
      <c r="O205" s="448"/>
      <c r="P205" s="448"/>
      <c r="Q205" s="448"/>
      <c r="R205" s="448"/>
      <c r="S205" s="449"/>
      <c r="T205" s="19"/>
      <c r="U205" s="19"/>
      <c r="V205" s="19"/>
      <c r="W205" s="19"/>
      <c r="X205" s="19"/>
      <c r="Y205" s="19"/>
      <c r="Z205" s="19"/>
      <c r="AA205" s="19"/>
      <c r="AB205" s="19"/>
      <c r="AC205" s="19"/>
      <c r="AD205" s="19"/>
      <c r="AE205" s="19"/>
      <c r="AF205" s="19"/>
      <c r="AG205" s="19"/>
      <c r="AH205" s="19"/>
      <c r="AI205" s="19"/>
      <c r="AJ205" s="364"/>
      <c r="AK205" s="364"/>
      <c r="AL205" s="364"/>
      <c r="AM205" s="364"/>
      <c r="AN205" s="364"/>
      <c r="AO205" s="364"/>
      <c r="AP205" s="364"/>
      <c r="AQ205" s="364"/>
      <c r="AR205" s="13"/>
      <c r="AS205" s="19"/>
      <c r="AT205" s="19"/>
      <c r="AU205" s="19"/>
      <c r="AV205" s="19"/>
      <c r="AW205" s="19"/>
      <c r="AX205" s="19"/>
      <c r="AY205" s="19"/>
      <c r="AZ205" s="364"/>
      <c r="BA205" s="364"/>
      <c r="BB205" s="364"/>
      <c r="BC205" s="364"/>
      <c r="BD205" s="364"/>
      <c r="BE205" s="364"/>
      <c r="BF205" s="364"/>
      <c r="BG205" s="364"/>
      <c r="BH205" s="13"/>
      <c r="BU205" s="216" t="str">
        <f>LOOKUP(A205,'Dropdown-Content (Hidden)'!$F$138:$F$188,'Dropdown-Content (Hidden)'!$N$138:$N$188)</f>
        <v/>
      </c>
      <c r="BV205" s="219">
        <f>LOOKUP(A205,'Dropdown-Content (Hidden)'!$F$138:$F$188,'Dropdown-Content (Hidden)'!$O$138:$O$188)</f>
        <v>0</v>
      </c>
      <c r="BW205" s="219"/>
      <c r="BY205" s="253" t="str">
        <f t="shared" si="24"/>
        <v/>
      </c>
    </row>
    <row r="206" spans="1:77" ht="25.5" customHeight="1" x14ac:dyDescent="0.25">
      <c r="A206" s="45">
        <v>20</v>
      </c>
      <c r="B206" s="448" t="str">
        <f>LOOKUP(A206,'Dropdown-Content (Hidden)'!$F$138:$F$188,'Dropdown-Content (Hidden)'!$B$138:$B$188)</f>
        <v xml:space="preserve">  </v>
      </c>
      <c r="C206" s="448"/>
      <c r="D206" s="448"/>
      <c r="E206" s="448"/>
      <c r="F206" s="448"/>
      <c r="G206" s="448"/>
      <c r="H206" s="448"/>
      <c r="I206" s="448"/>
      <c r="J206" s="448"/>
      <c r="K206" s="448"/>
      <c r="L206" s="448"/>
      <c r="M206" s="448"/>
      <c r="N206" s="448"/>
      <c r="O206" s="448"/>
      <c r="P206" s="448"/>
      <c r="Q206" s="448"/>
      <c r="R206" s="448"/>
      <c r="S206" s="449"/>
      <c r="T206" s="19"/>
      <c r="U206" s="19"/>
      <c r="V206" s="19"/>
      <c r="W206" s="19"/>
      <c r="X206" s="19"/>
      <c r="Y206" s="19"/>
      <c r="Z206" s="19"/>
      <c r="AA206" s="19"/>
      <c r="AB206" s="19"/>
      <c r="AC206" s="19"/>
      <c r="AD206" s="19"/>
      <c r="AE206" s="19"/>
      <c r="AF206" s="19"/>
      <c r="AG206" s="19"/>
      <c r="AH206" s="19"/>
      <c r="AI206" s="19"/>
      <c r="AJ206" s="364"/>
      <c r="AK206" s="364"/>
      <c r="AL206" s="364"/>
      <c r="AM206" s="364"/>
      <c r="AN206" s="364"/>
      <c r="AO206" s="364"/>
      <c r="AP206" s="364"/>
      <c r="AQ206" s="364"/>
      <c r="AR206" s="13"/>
      <c r="AS206" s="19"/>
      <c r="AT206" s="19"/>
      <c r="AU206" s="19"/>
      <c r="AV206" s="19"/>
      <c r="AW206" s="19"/>
      <c r="AX206" s="19"/>
      <c r="AY206" s="19"/>
      <c r="AZ206" s="364"/>
      <c r="BA206" s="364"/>
      <c r="BB206" s="364"/>
      <c r="BC206" s="364"/>
      <c r="BD206" s="364"/>
      <c r="BE206" s="364"/>
      <c r="BF206" s="364"/>
      <c r="BG206" s="364"/>
      <c r="BH206" s="13"/>
      <c r="BU206" s="216" t="str">
        <f>LOOKUP(A206,'Dropdown-Content (Hidden)'!$F$138:$F$188,'Dropdown-Content (Hidden)'!$N$138:$N$188)</f>
        <v/>
      </c>
      <c r="BV206" s="219">
        <f>LOOKUP(A206,'Dropdown-Content (Hidden)'!$F$138:$F$188,'Dropdown-Content (Hidden)'!$O$138:$O$188)</f>
        <v>0</v>
      </c>
      <c r="BW206" s="219"/>
      <c r="BY206" s="253" t="str">
        <f t="shared" si="24"/>
        <v/>
      </c>
    </row>
    <row r="207" spans="1:77" ht="25.5" customHeight="1" x14ac:dyDescent="0.25">
      <c r="A207" s="45">
        <v>21</v>
      </c>
      <c r="B207" s="448" t="str">
        <f>LOOKUP(A207,'Dropdown-Content (Hidden)'!$F$138:$F$188,'Dropdown-Content (Hidden)'!$B$138:$B$188)</f>
        <v xml:space="preserve">  </v>
      </c>
      <c r="C207" s="448"/>
      <c r="D207" s="448"/>
      <c r="E207" s="448"/>
      <c r="F207" s="448"/>
      <c r="G207" s="448"/>
      <c r="H207" s="448"/>
      <c r="I207" s="448"/>
      <c r="J207" s="448"/>
      <c r="K207" s="448"/>
      <c r="L207" s="448"/>
      <c r="M207" s="448"/>
      <c r="N207" s="448"/>
      <c r="O207" s="448"/>
      <c r="P207" s="448"/>
      <c r="Q207" s="448"/>
      <c r="R207" s="448"/>
      <c r="S207" s="449"/>
      <c r="T207" s="19"/>
      <c r="U207" s="19"/>
      <c r="V207" s="19"/>
      <c r="W207" s="19"/>
      <c r="X207" s="19"/>
      <c r="Y207" s="19"/>
      <c r="Z207" s="19"/>
      <c r="AA207" s="19"/>
      <c r="AB207" s="19"/>
      <c r="AC207" s="19"/>
      <c r="AD207" s="19"/>
      <c r="AE207" s="19"/>
      <c r="AF207" s="19"/>
      <c r="AG207" s="19"/>
      <c r="AH207" s="19"/>
      <c r="AI207" s="19"/>
      <c r="AJ207" s="364"/>
      <c r="AK207" s="364"/>
      <c r="AL207" s="364"/>
      <c r="AM207" s="364"/>
      <c r="AN207" s="364"/>
      <c r="AO207" s="364"/>
      <c r="AP207" s="364"/>
      <c r="AQ207" s="364"/>
      <c r="AR207" s="13"/>
      <c r="AS207" s="19"/>
      <c r="AT207" s="19"/>
      <c r="AU207" s="19"/>
      <c r="AV207" s="19"/>
      <c r="AW207" s="19"/>
      <c r="AX207" s="19"/>
      <c r="AY207" s="19"/>
      <c r="AZ207" s="364"/>
      <c r="BA207" s="364"/>
      <c r="BB207" s="364"/>
      <c r="BC207" s="364"/>
      <c r="BD207" s="364"/>
      <c r="BE207" s="364"/>
      <c r="BF207" s="364"/>
      <c r="BG207" s="364"/>
      <c r="BH207" s="13"/>
      <c r="BU207" s="216" t="str">
        <f>LOOKUP(A207,'Dropdown-Content (Hidden)'!$F$138:$F$188,'Dropdown-Content (Hidden)'!$N$138:$N$188)</f>
        <v/>
      </c>
      <c r="BV207" s="219">
        <f>LOOKUP(A207,'Dropdown-Content (Hidden)'!$F$138:$F$188,'Dropdown-Content (Hidden)'!$O$138:$O$188)</f>
        <v>0</v>
      </c>
      <c r="BW207" s="219"/>
      <c r="BY207" s="253" t="str">
        <f t="shared" si="24"/>
        <v/>
      </c>
    </row>
    <row r="208" spans="1:77" ht="25.5" customHeight="1" x14ac:dyDescent="0.25">
      <c r="A208" s="45">
        <v>22</v>
      </c>
      <c r="B208" s="448" t="str">
        <f>LOOKUP(A208,'Dropdown-Content (Hidden)'!$F$138:$F$188,'Dropdown-Content (Hidden)'!$B$138:$B$188)</f>
        <v xml:space="preserve">  </v>
      </c>
      <c r="C208" s="448"/>
      <c r="D208" s="448"/>
      <c r="E208" s="448"/>
      <c r="F208" s="448"/>
      <c r="G208" s="448"/>
      <c r="H208" s="448"/>
      <c r="I208" s="448"/>
      <c r="J208" s="448"/>
      <c r="K208" s="448"/>
      <c r="L208" s="448"/>
      <c r="M208" s="448"/>
      <c r="N208" s="448"/>
      <c r="O208" s="448"/>
      <c r="P208" s="448"/>
      <c r="Q208" s="448"/>
      <c r="R208" s="448"/>
      <c r="S208" s="449"/>
      <c r="T208" s="19"/>
      <c r="U208" s="19"/>
      <c r="V208" s="19"/>
      <c r="W208" s="19"/>
      <c r="X208" s="19"/>
      <c r="Y208" s="19"/>
      <c r="Z208" s="19"/>
      <c r="AA208" s="19"/>
      <c r="AB208" s="19"/>
      <c r="AC208" s="19"/>
      <c r="AD208" s="19"/>
      <c r="AE208" s="19"/>
      <c r="AF208" s="19"/>
      <c r="AG208" s="19"/>
      <c r="AH208" s="19"/>
      <c r="AI208" s="19"/>
      <c r="AJ208" s="364"/>
      <c r="AK208" s="364"/>
      <c r="AL208" s="364"/>
      <c r="AM208" s="364"/>
      <c r="AN208" s="364"/>
      <c r="AO208" s="364"/>
      <c r="AP208" s="364"/>
      <c r="AQ208" s="364"/>
      <c r="AR208" s="13"/>
      <c r="AS208" s="19"/>
      <c r="AT208" s="19"/>
      <c r="AU208" s="19"/>
      <c r="AV208" s="19"/>
      <c r="AW208" s="19"/>
      <c r="AX208" s="19"/>
      <c r="AY208" s="19"/>
      <c r="AZ208" s="364"/>
      <c r="BA208" s="364"/>
      <c r="BB208" s="364"/>
      <c r="BC208" s="364"/>
      <c r="BD208" s="364"/>
      <c r="BE208" s="364"/>
      <c r="BF208" s="364"/>
      <c r="BG208" s="364"/>
      <c r="BH208" s="13"/>
      <c r="BU208" s="216" t="str">
        <f>LOOKUP(A208,'Dropdown-Content (Hidden)'!$F$138:$F$188,'Dropdown-Content (Hidden)'!$N$138:$N$188)</f>
        <v/>
      </c>
      <c r="BV208" s="219">
        <f>LOOKUP(A208,'Dropdown-Content (Hidden)'!$F$138:$F$188,'Dropdown-Content (Hidden)'!$O$138:$O$188)</f>
        <v>0</v>
      </c>
      <c r="BW208" s="219"/>
      <c r="BY208" s="253" t="str">
        <f t="shared" si="24"/>
        <v/>
      </c>
    </row>
    <row r="209" spans="1:77" ht="25.5" customHeight="1" x14ac:dyDescent="0.25">
      <c r="A209" s="45">
        <v>23</v>
      </c>
      <c r="B209" s="448" t="str">
        <f>LOOKUP(A209,'Dropdown-Content (Hidden)'!$F$138:$F$188,'Dropdown-Content (Hidden)'!$B$138:$B$188)</f>
        <v xml:space="preserve">  </v>
      </c>
      <c r="C209" s="448"/>
      <c r="D209" s="448"/>
      <c r="E209" s="448"/>
      <c r="F209" s="448"/>
      <c r="G209" s="448"/>
      <c r="H209" s="448"/>
      <c r="I209" s="448"/>
      <c r="J209" s="448"/>
      <c r="K209" s="448"/>
      <c r="L209" s="448"/>
      <c r="M209" s="448"/>
      <c r="N209" s="448"/>
      <c r="O209" s="448"/>
      <c r="P209" s="448"/>
      <c r="Q209" s="448"/>
      <c r="R209" s="448"/>
      <c r="S209" s="449"/>
      <c r="T209" s="19"/>
      <c r="U209" s="19"/>
      <c r="V209" s="19"/>
      <c r="W209" s="19"/>
      <c r="X209" s="19"/>
      <c r="Y209" s="19"/>
      <c r="Z209" s="19"/>
      <c r="AA209" s="19"/>
      <c r="AB209" s="19"/>
      <c r="AC209" s="19"/>
      <c r="AD209" s="19"/>
      <c r="AE209" s="19"/>
      <c r="AF209" s="19"/>
      <c r="AG209" s="19"/>
      <c r="AH209" s="19"/>
      <c r="AI209" s="19"/>
      <c r="AJ209" s="364"/>
      <c r="AK209" s="364"/>
      <c r="AL209" s="364"/>
      <c r="AM209" s="364"/>
      <c r="AN209" s="364"/>
      <c r="AO209" s="364"/>
      <c r="AP209" s="364"/>
      <c r="AQ209" s="364"/>
      <c r="AR209" s="13"/>
      <c r="AS209" s="19"/>
      <c r="AT209" s="19"/>
      <c r="AU209" s="19"/>
      <c r="AV209" s="19"/>
      <c r="AW209" s="19"/>
      <c r="AX209" s="19"/>
      <c r="AY209" s="19"/>
      <c r="AZ209" s="364"/>
      <c r="BA209" s="364"/>
      <c r="BB209" s="364"/>
      <c r="BC209" s="364"/>
      <c r="BD209" s="364"/>
      <c r="BE209" s="364"/>
      <c r="BF209" s="364"/>
      <c r="BG209" s="364"/>
      <c r="BH209" s="13"/>
      <c r="BU209" s="216" t="str">
        <f>LOOKUP(A209,'Dropdown-Content (Hidden)'!$F$138:$F$188,'Dropdown-Content (Hidden)'!$N$138:$N$188)</f>
        <v/>
      </c>
      <c r="BV209" s="219">
        <f>LOOKUP(A209,'Dropdown-Content (Hidden)'!$F$138:$F$188,'Dropdown-Content (Hidden)'!$O$138:$O$188)</f>
        <v>0</v>
      </c>
      <c r="BW209" s="219"/>
      <c r="BY209" s="253" t="str">
        <f t="shared" si="24"/>
        <v/>
      </c>
    </row>
    <row r="210" spans="1:77" ht="25.5" customHeight="1" x14ac:dyDescent="0.25">
      <c r="A210" s="45">
        <v>24</v>
      </c>
      <c r="B210" s="448" t="str">
        <f>LOOKUP(A210,'Dropdown-Content (Hidden)'!$F$138:$F$188,'Dropdown-Content (Hidden)'!$B$138:$B$188)</f>
        <v xml:space="preserve">  </v>
      </c>
      <c r="C210" s="448"/>
      <c r="D210" s="448"/>
      <c r="E210" s="448"/>
      <c r="F210" s="448"/>
      <c r="G210" s="448"/>
      <c r="H210" s="448"/>
      <c r="I210" s="448"/>
      <c r="J210" s="448"/>
      <c r="K210" s="448"/>
      <c r="L210" s="448"/>
      <c r="M210" s="448"/>
      <c r="N210" s="448"/>
      <c r="O210" s="448"/>
      <c r="P210" s="448"/>
      <c r="Q210" s="448"/>
      <c r="R210" s="448"/>
      <c r="S210" s="449"/>
      <c r="T210" s="19"/>
      <c r="U210" s="19"/>
      <c r="V210" s="19"/>
      <c r="W210" s="19"/>
      <c r="X210" s="19"/>
      <c r="Y210" s="19"/>
      <c r="Z210" s="19"/>
      <c r="AA210" s="19"/>
      <c r="AB210" s="19"/>
      <c r="AC210" s="19"/>
      <c r="AD210" s="19"/>
      <c r="AE210" s="19"/>
      <c r="AF210" s="19"/>
      <c r="AG210" s="19"/>
      <c r="AH210" s="19"/>
      <c r="AI210" s="19"/>
      <c r="AJ210" s="364"/>
      <c r="AK210" s="364"/>
      <c r="AL210" s="364"/>
      <c r="AM210" s="364"/>
      <c r="AN210" s="364"/>
      <c r="AO210" s="364"/>
      <c r="AP210" s="364"/>
      <c r="AQ210" s="364"/>
      <c r="AR210" s="13"/>
      <c r="AS210" s="19"/>
      <c r="AT210" s="19"/>
      <c r="AU210" s="19"/>
      <c r="AV210" s="19"/>
      <c r="AW210" s="19"/>
      <c r="AX210" s="19"/>
      <c r="AY210" s="19"/>
      <c r="AZ210" s="364"/>
      <c r="BA210" s="364"/>
      <c r="BB210" s="364"/>
      <c r="BC210" s="364"/>
      <c r="BD210" s="364"/>
      <c r="BE210" s="364"/>
      <c r="BF210" s="364"/>
      <c r="BG210" s="364"/>
      <c r="BH210" s="13"/>
      <c r="BU210" s="216" t="str">
        <f>LOOKUP(A210,'Dropdown-Content (Hidden)'!$F$138:$F$188,'Dropdown-Content (Hidden)'!$N$138:$N$188)</f>
        <v/>
      </c>
      <c r="BV210" s="219">
        <f>LOOKUP(A210,'Dropdown-Content (Hidden)'!$F$138:$F$188,'Dropdown-Content (Hidden)'!$O$138:$O$188)</f>
        <v>0</v>
      </c>
      <c r="BW210" s="219"/>
      <c r="BY210" s="253" t="str">
        <f t="shared" si="24"/>
        <v/>
      </c>
    </row>
    <row r="211" spans="1:77" ht="25.5" customHeight="1" x14ac:dyDescent="0.25">
      <c r="A211" s="45">
        <v>25</v>
      </c>
      <c r="B211" s="448" t="str">
        <f>LOOKUP(A211,'Dropdown-Content (Hidden)'!$F$138:$F$188,'Dropdown-Content (Hidden)'!$B$138:$B$188)</f>
        <v xml:space="preserve">  </v>
      </c>
      <c r="C211" s="448"/>
      <c r="D211" s="448"/>
      <c r="E211" s="448"/>
      <c r="F211" s="448"/>
      <c r="G211" s="448"/>
      <c r="H211" s="448"/>
      <c r="I211" s="448"/>
      <c r="J211" s="448"/>
      <c r="K211" s="448"/>
      <c r="L211" s="448"/>
      <c r="M211" s="448"/>
      <c r="N211" s="448"/>
      <c r="O211" s="448"/>
      <c r="P211" s="448"/>
      <c r="Q211" s="448"/>
      <c r="R211" s="448"/>
      <c r="S211" s="449"/>
      <c r="T211" s="19"/>
      <c r="U211" s="19"/>
      <c r="V211" s="19"/>
      <c r="W211" s="19"/>
      <c r="X211" s="19"/>
      <c r="Y211" s="19"/>
      <c r="Z211" s="19"/>
      <c r="AA211" s="19"/>
      <c r="AB211" s="19"/>
      <c r="AC211" s="19"/>
      <c r="AD211" s="19"/>
      <c r="AE211" s="19"/>
      <c r="AF211" s="19"/>
      <c r="AG211" s="19"/>
      <c r="AH211" s="19"/>
      <c r="AI211" s="19"/>
      <c r="AJ211" s="364"/>
      <c r="AK211" s="364"/>
      <c r="AL211" s="364"/>
      <c r="AM211" s="364"/>
      <c r="AN211" s="364"/>
      <c r="AO211" s="364"/>
      <c r="AP211" s="364"/>
      <c r="AQ211" s="364"/>
      <c r="AR211" s="13"/>
      <c r="AS211" s="19"/>
      <c r="AT211" s="19"/>
      <c r="AU211" s="19"/>
      <c r="AV211" s="19"/>
      <c r="AW211" s="19"/>
      <c r="AX211" s="19"/>
      <c r="AY211" s="19"/>
      <c r="AZ211" s="364"/>
      <c r="BA211" s="364"/>
      <c r="BB211" s="364"/>
      <c r="BC211" s="364"/>
      <c r="BD211" s="364"/>
      <c r="BE211" s="364"/>
      <c r="BF211" s="364"/>
      <c r="BG211" s="364"/>
      <c r="BH211" s="13"/>
      <c r="BU211" s="216" t="str">
        <f>LOOKUP(A211,'Dropdown-Content (Hidden)'!$F$138:$F$188,'Dropdown-Content (Hidden)'!$N$138:$N$188)</f>
        <v/>
      </c>
      <c r="BV211" s="219">
        <f>LOOKUP(A211,'Dropdown-Content (Hidden)'!$F$138:$F$188,'Dropdown-Content (Hidden)'!$O$138:$O$188)</f>
        <v>0</v>
      </c>
      <c r="BW211" s="219"/>
      <c r="BY211" s="253" t="str">
        <f t="shared" si="24"/>
        <v/>
      </c>
    </row>
    <row r="212" spans="1:77" ht="25.5" hidden="1" customHeight="1" x14ac:dyDescent="0.25">
      <c r="A212" s="45">
        <v>26</v>
      </c>
      <c r="B212" s="374" t="str">
        <f>LOOKUP(A212,'Dropdown-Content (Hidden)'!$F$138:$F$188,'Dropdown-Content (Hidden)'!$B$138:$B$188)</f>
        <v xml:space="preserve">  </v>
      </c>
      <c r="C212" s="374"/>
      <c r="D212" s="374"/>
      <c r="E212" s="374"/>
      <c r="F212" s="374"/>
      <c r="G212" s="374"/>
      <c r="H212" s="374"/>
      <c r="I212" s="374"/>
      <c r="J212" s="374"/>
      <c r="K212" s="374"/>
      <c r="L212" s="374"/>
      <c r="M212" s="374"/>
      <c r="N212" s="374"/>
      <c r="O212" s="374"/>
      <c r="P212" s="374"/>
      <c r="Q212" s="374"/>
      <c r="R212" s="374"/>
      <c r="S212" s="397"/>
      <c r="T212" s="19"/>
      <c r="U212" s="19"/>
      <c r="V212" s="19"/>
      <c r="W212" s="19"/>
      <c r="X212" s="19"/>
      <c r="Y212" s="19"/>
      <c r="Z212" s="19"/>
      <c r="AA212" s="19"/>
      <c r="AB212" s="19"/>
      <c r="AC212" s="19"/>
      <c r="AD212" s="19"/>
      <c r="AE212" s="19"/>
      <c r="AF212" s="19"/>
      <c r="AG212" s="19"/>
      <c r="AH212" s="19"/>
      <c r="AI212" s="19"/>
      <c r="AJ212" s="364"/>
      <c r="AK212" s="364"/>
      <c r="AL212" s="364"/>
      <c r="AM212" s="364"/>
      <c r="AN212" s="364"/>
      <c r="AO212" s="364"/>
      <c r="AP212" s="364"/>
      <c r="AQ212" s="364"/>
      <c r="AR212" s="13"/>
      <c r="AS212" s="19"/>
      <c r="AT212" s="19"/>
      <c r="AU212" s="19"/>
      <c r="AV212" s="19"/>
      <c r="AW212" s="19"/>
      <c r="AX212" s="19"/>
      <c r="AY212" s="19"/>
      <c r="AZ212" s="364"/>
      <c r="BA212" s="364"/>
      <c r="BB212" s="364"/>
      <c r="BC212" s="364"/>
      <c r="BD212" s="364"/>
      <c r="BE212" s="364"/>
      <c r="BF212" s="364"/>
      <c r="BG212" s="364"/>
      <c r="BH212" s="13"/>
      <c r="BU212" s="216" t="str">
        <f>LOOKUP(A212,'Dropdown-Content (Hidden)'!$F$138:$F$188,'Dropdown-Content (Hidden)'!$N$138:$N$188)</f>
        <v/>
      </c>
      <c r="BV212" s="219">
        <f>LOOKUP(A212,'Dropdown-Content (Hidden)'!$F$138:$F$188,'Dropdown-Content (Hidden)'!$O$138:$O$188)</f>
        <v>0</v>
      </c>
      <c r="BW212" s="219"/>
      <c r="BY212" s="253" t="str">
        <f t="shared" si="24"/>
        <v/>
      </c>
    </row>
    <row r="213" spans="1:77" ht="23.25" hidden="1" customHeight="1" x14ac:dyDescent="0.25">
      <c r="A213" s="45">
        <v>27</v>
      </c>
      <c r="B213" s="374" t="str">
        <f>LOOKUP(A213,'Dropdown-Content (Hidden)'!$F$138:$F$188,'Dropdown-Content (Hidden)'!$B$138:$B$188)</f>
        <v xml:space="preserve">  </v>
      </c>
      <c r="C213" s="374"/>
      <c r="D213" s="374"/>
      <c r="E213" s="374"/>
      <c r="F213" s="374"/>
      <c r="G213" s="374"/>
      <c r="H213" s="374"/>
      <c r="I213" s="374"/>
      <c r="J213" s="374"/>
      <c r="K213" s="374"/>
      <c r="L213" s="374"/>
      <c r="M213" s="374"/>
      <c r="N213" s="374"/>
      <c r="O213" s="374"/>
      <c r="P213" s="374"/>
      <c r="Q213" s="374"/>
      <c r="R213" s="374"/>
      <c r="S213" s="397"/>
      <c r="T213" s="19"/>
      <c r="U213" s="19"/>
      <c r="V213" s="19"/>
      <c r="W213" s="19"/>
      <c r="X213" s="19"/>
      <c r="Y213" s="19"/>
      <c r="Z213" s="19"/>
      <c r="AA213" s="19"/>
      <c r="AB213" s="19"/>
      <c r="AC213" s="19"/>
      <c r="AD213" s="19"/>
      <c r="AE213" s="19"/>
      <c r="AF213" s="19"/>
      <c r="AG213" s="19"/>
      <c r="AH213" s="19"/>
      <c r="AI213" s="19"/>
      <c r="AJ213" s="364"/>
      <c r="AK213" s="364"/>
      <c r="AL213" s="364"/>
      <c r="AM213" s="364"/>
      <c r="AN213" s="364"/>
      <c r="AO213" s="364"/>
      <c r="AP213" s="364"/>
      <c r="AQ213" s="364"/>
      <c r="AR213" s="13"/>
      <c r="AS213" s="19"/>
      <c r="AT213" s="19"/>
      <c r="AU213" s="19"/>
      <c r="AV213" s="19"/>
      <c r="AW213" s="19"/>
      <c r="AX213" s="19"/>
      <c r="AY213" s="19"/>
      <c r="AZ213" s="364"/>
      <c r="BA213" s="364"/>
      <c r="BB213" s="364"/>
      <c r="BC213" s="364"/>
      <c r="BD213" s="364"/>
      <c r="BE213" s="364"/>
      <c r="BF213" s="364"/>
      <c r="BG213" s="364"/>
      <c r="BH213" s="13"/>
      <c r="BU213" s="216" t="str">
        <f>LOOKUP(A213,'Dropdown-Content (Hidden)'!$F$138:$F$188,'Dropdown-Content (Hidden)'!$N$138:$N$188)</f>
        <v/>
      </c>
      <c r="BV213" s="219">
        <f>LOOKUP(A213,'Dropdown-Content (Hidden)'!$F$138:$F$188,'Dropdown-Content (Hidden)'!$O$138:$O$188)</f>
        <v>0</v>
      </c>
      <c r="BW213" s="219"/>
      <c r="BY213" s="253" t="str">
        <f t="shared" si="24"/>
        <v/>
      </c>
    </row>
    <row r="214" spans="1:77" ht="23.25" hidden="1" customHeight="1" x14ac:dyDescent="0.25">
      <c r="A214" s="45">
        <v>28</v>
      </c>
      <c r="B214" s="374" t="str">
        <f>LOOKUP(A214,'Dropdown-Content (Hidden)'!$F$138:$F$188,'Dropdown-Content (Hidden)'!$B$138:$B$188)</f>
        <v xml:space="preserve">  </v>
      </c>
      <c r="C214" s="374"/>
      <c r="D214" s="374"/>
      <c r="E214" s="374"/>
      <c r="F214" s="374"/>
      <c r="G214" s="374"/>
      <c r="H214" s="374"/>
      <c r="I214" s="374"/>
      <c r="J214" s="374"/>
      <c r="K214" s="374"/>
      <c r="L214" s="374"/>
      <c r="M214" s="374"/>
      <c r="N214" s="374"/>
      <c r="O214" s="374"/>
      <c r="P214" s="374"/>
      <c r="Q214" s="374"/>
      <c r="R214" s="374"/>
      <c r="S214" s="397"/>
      <c r="T214" s="19"/>
      <c r="U214" s="19"/>
      <c r="V214" s="19"/>
      <c r="W214" s="19"/>
      <c r="X214" s="19"/>
      <c r="Y214" s="19"/>
      <c r="Z214" s="19"/>
      <c r="AA214" s="19"/>
      <c r="AB214" s="19"/>
      <c r="AC214" s="19"/>
      <c r="AD214" s="19"/>
      <c r="AE214" s="19"/>
      <c r="AF214" s="19"/>
      <c r="AG214" s="19"/>
      <c r="AH214" s="19"/>
      <c r="AI214" s="19"/>
      <c r="AJ214" s="364"/>
      <c r="AK214" s="364"/>
      <c r="AL214" s="364"/>
      <c r="AM214" s="364"/>
      <c r="AN214" s="364"/>
      <c r="AO214" s="364"/>
      <c r="AP214" s="364"/>
      <c r="AQ214" s="364"/>
      <c r="AR214" s="13"/>
      <c r="AS214" s="19"/>
      <c r="AT214" s="19"/>
      <c r="AU214" s="19"/>
      <c r="AV214" s="19"/>
      <c r="AW214" s="19"/>
      <c r="AX214" s="19"/>
      <c r="AY214" s="19"/>
      <c r="AZ214" s="364"/>
      <c r="BA214" s="364"/>
      <c r="BB214" s="364"/>
      <c r="BC214" s="364"/>
      <c r="BD214" s="364"/>
      <c r="BE214" s="364"/>
      <c r="BF214" s="364"/>
      <c r="BG214" s="364"/>
      <c r="BH214" s="13"/>
      <c r="BU214" s="216" t="str">
        <f>LOOKUP(A214,'Dropdown-Content (Hidden)'!$F$138:$F$188,'Dropdown-Content (Hidden)'!$N$138:$N$188)</f>
        <v/>
      </c>
      <c r="BV214" s="219">
        <f>LOOKUP(A214,'Dropdown-Content (Hidden)'!$F$138:$F$188,'Dropdown-Content (Hidden)'!$O$138:$O$188)</f>
        <v>0</v>
      </c>
      <c r="BW214" s="219"/>
      <c r="BY214" s="253" t="str">
        <f t="shared" si="24"/>
        <v/>
      </c>
    </row>
    <row r="215" spans="1:77" ht="23.25" hidden="1" customHeight="1" x14ac:dyDescent="0.25">
      <c r="A215" s="45">
        <v>29</v>
      </c>
      <c r="B215" s="374" t="str">
        <f>LOOKUP(A215,'Dropdown-Content (Hidden)'!$F$138:$F$188,'Dropdown-Content (Hidden)'!$B$138:$B$188)</f>
        <v xml:space="preserve">  </v>
      </c>
      <c r="C215" s="374"/>
      <c r="D215" s="374"/>
      <c r="E215" s="374"/>
      <c r="F215" s="374"/>
      <c r="G215" s="374"/>
      <c r="H215" s="374"/>
      <c r="I215" s="374"/>
      <c r="J215" s="374"/>
      <c r="K215" s="374"/>
      <c r="L215" s="374"/>
      <c r="M215" s="374"/>
      <c r="N215" s="374"/>
      <c r="O215" s="374"/>
      <c r="P215" s="374"/>
      <c r="Q215" s="374"/>
      <c r="R215" s="374"/>
      <c r="S215" s="397"/>
      <c r="T215" s="19"/>
      <c r="U215" s="19"/>
      <c r="V215" s="19"/>
      <c r="W215" s="19"/>
      <c r="X215" s="19"/>
      <c r="Y215" s="19"/>
      <c r="Z215" s="19"/>
      <c r="AA215" s="19"/>
      <c r="AB215" s="19"/>
      <c r="AC215" s="19"/>
      <c r="AD215" s="19"/>
      <c r="AE215" s="19"/>
      <c r="AF215" s="19"/>
      <c r="AG215" s="19"/>
      <c r="AH215" s="19"/>
      <c r="AI215" s="19"/>
      <c r="AJ215" s="364"/>
      <c r="AK215" s="364"/>
      <c r="AL215" s="364"/>
      <c r="AM215" s="364"/>
      <c r="AN215" s="364"/>
      <c r="AO215" s="364"/>
      <c r="AP215" s="364"/>
      <c r="AQ215" s="364"/>
      <c r="AR215" s="13"/>
      <c r="AS215" s="19"/>
      <c r="AT215" s="19"/>
      <c r="AU215" s="19"/>
      <c r="AV215" s="19"/>
      <c r="AW215" s="19"/>
      <c r="AX215" s="19"/>
      <c r="AY215" s="19"/>
      <c r="AZ215" s="364"/>
      <c r="BA215" s="364"/>
      <c r="BB215" s="364"/>
      <c r="BC215" s="364"/>
      <c r="BD215" s="364"/>
      <c r="BE215" s="364"/>
      <c r="BF215" s="364"/>
      <c r="BG215" s="364"/>
      <c r="BH215" s="13"/>
      <c r="BU215" s="216" t="str">
        <f>LOOKUP(A215,'Dropdown-Content (Hidden)'!$F$138:$F$188,'Dropdown-Content (Hidden)'!$N$138:$N$188)</f>
        <v/>
      </c>
      <c r="BV215" s="219">
        <f>LOOKUP(A215,'Dropdown-Content (Hidden)'!$F$138:$F$188,'Dropdown-Content (Hidden)'!$O$138:$O$188)</f>
        <v>0</v>
      </c>
      <c r="BW215" s="219"/>
      <c r="BY215" s="253" t="str">
        <f t="shared" si="24"/>
        <v/>
      </c>
    </row>
    <row r="216" spans="1:77" ht="23.25" hidden="1" customHeight="1" x14ac:dyDescent="0.25">
      <c r="A216" s="45">
        <v>30</v>
      </c>
      <c r="B216" s="374" t="str">
        <f>LOOKUP(A216,'Dropdown-Content (Hidden)'!$F$138:$F$188,'Dropdown-Content (Hidden)'!$B$138:$B$188)</f>
        <v xml:space="preserve">  </v>
      </c>
      <c r="C216" s="374"/>
      <c r="D216" s="374"/>
      <c r="E216" s="374"/>
      <c r="F216" s="374"/>
      <c r="G216" s="374"/>
      <c r="H216" s="374"/>
      <c r="I216" s="374"/>
      <c r="J216" s="374"/>
      <c r="K216" s="374"/>
      <c r="L216" s="374"/>
      <c r="M216" s="374"/>
      <c r="N216" s="374"/>
      <c r="O216" s="374"/>
      <c r="P216" s="374"/>
      <c r="Q216" s="374"/>
      <c r="R216" s="374"/>
      <c r="S216" s="397"/>
      <c r="T216" s="19"/>
      <c r="U216" s="19"/>
      <c r="V216" s="19"/>
      <c r="W216" s="19"/>
      <c r="X216" s="19"/>
      <c r="Y216" s="19"/>
      <c r="Z216" s="19"/>
      <c r="AA216" s="19"/>
      <c r="AB216" s="19"/>
      <c r="AC216" s="19"/>
      <c r="AD216" s="19"/>
      <c r="AE216" s="19"/>
      <c r="AF216" s="19"/>
      <c r="AG216" s="19"/>
      <c r="AH216" s="19"/>
      <c r="AI216" s="19"/>
      <c r="AJ216" s="364"/>
      <c r="AK216" s="364"/>
      <c r="AL216" s="364"/>
      <c r="AM216" s="364"/>
      <c r="AN216" s="364"/>
      <c r="AO216" s="364"/>
      <c r="AP216" s="364"/>
      <c r="AQ216" s="364"/>
      <c r="AR216" s="13"/>
      <c r="AS216" s="19"/>
      <c r="AT216" s="19"/>
      <c r="AU216" s="19"/>
      <c r="AV216" s="19"/>
      <c r="AW216" s="19"/>
      <c r="AX216" s="19"/>
      <c r="AY216" s="19"/>
      <c r="AZ216" s="364"/>
      <c r="BA216" s="364"/>
      <c r="BB216" s="364"/>
      <c r="BC216" s="364"/>
      <c r="BD216" s="364"/>
      <c r="BE216" s="364"/>
      <c r="BF216" s="364"/>
      <c r="BG216" s="364"/>
      <c r="BH216" s="13"/>
      <c r="BU216" s="216" t="str">
        <f>LOOKUP(A216,'Dropdown-Content (Hidden)'!$F$138:$F$188,'Dropdown-Content (Hidden)'!$N$138:$N$188)</f>
        <v/>
      </c>
      <c r="BV216" s="219">
        <f>LOOKUP(A216,'Dropdown-Content (Hidden)'!$F$138:$F$188,'Dropdown-Content (Hidden)'!$O$138:$O$188)</f>
        <v>0</v>
      </c>
      <c r="BW216" s="219"/>
      <c r="BY216" s="253" t="str">
        <f t="shared" si="24"/>
        <v/>
      </c>
    </row>
    <row r="217" spans="1:77" ht="23.25" hidden="1" customHeight="1" x14ac:dyDescent="0.25">
      <c r="A217" s="45">
        <v>31</v>
      </c>
      <c r="B217" s="374" t="str">
        <f>LOOKUP(A217,'Dropdown-Content (Hidden)'!$F$138:$F$188,'Dropdown-Content (Hidden)'!$B$138:$B$188)</f>
        <v xml:space="preserve">  </v>
      </c>
      <c r="C217" s="374"/>
      <c r="D217" s="374"/>
      <c r="E217" s="374"/>
      <c r="F217" s="374"/>
      <c r="G217" s="374"/>
      <c r="H217" s="374"/>
      <c r="I217" s="374"/>
      <c r="J217" s="374"/>
      <c r="K217" s="374"/>
      <c r="L217" s="374"/>
      <c r="M217" s="374"/>
      <c r="N217" s="374"/>
      <c r="O217" s="374"/>
      <c r="P217" s="374"/>
      <c r="Q217" s="374"/>
      <c r="R217" s="374"/>
      <c r="S217" s="397"/>
      <c r="T217" s="19"/>
      <c r="U217" s="19"/>
      <c r="V217" s="19"/>
      <c r="W217" s="19"/>
      <c r="X217" s="19"/>
      <c r="Y217" s="19"/>
      <c r="Z217" s="19"/>
      <c r="AA217" s="19"/>
      <c r="AB217" s="19"/>
      <c r="AC217" s="19"/>
      <c r="AD217" s="19"/>
      <c r="AE217" s="19"/>
      <c r="AF217" s="19"/>
      <c r="AG217" s="19"/>
      <c r="AH217" s="19"/>
      <c r="AI217" s="19"/>
      <c r="AJ217" s="364"/>
      <c r="AK217" s="364"/>
      <c r="AL217" s="364"/>
      <c r="AM217" s="364"/>
      <c r="AN217" s="364"/>
      <c r="AO217" s="364"/>
      <c r="AP217" s="364"/>
      <c r="AQ217" s="364"/>
      <c r="AR217" s="13"/>
      <c r="AS217" s="19"/>
      <c r="AT217" s="19"/>
      <c r="AU217" s="19"/>
      <c r="AV217" s="19"/>
      <c r="AW217" s="19"/>
      <c r="AX217" s="19"/>
      <c r="AY217" s="19"/>
      <c r="AZ217" s="364"/>
      <c r="BA217" s="364"/>
      <c r="BB217" s="364"/>
      <c r="BC217" s="364"/>
      <c r="BD217" s="364"/>
      <c r="BE217" s="364"/>
      <c r="BF217" s="364"/>
      <c r="BG217" s="364"/>
      <c r="BH217" s="13"/>
      <c r="BU217" s="216" t="str">
        <f>LOOKUP(A217,'Dropdown-Content (Hidden)'!$F$138:$F$188,'Dropdown-Content (Hidden)'!$N$138:$N$188)</f>
        <v/>
      </c>
      <c r="BV217" s="219">
        <f>LOOKUP(A217,'Dropdown-Content (Hidden)'!$F$138:$F$188,'Dropdown-Content (Hidden)'!$O$138:$O$188)</f>
        <v>0</v>
      </c>
      <c r="BW217" s="219"/>
      <c r="BY217" s="253" t="str">
        <f t="shared" si="24"/>
        <v/>
      </c>
    </row>
    <row r="218" spans="1:77" ht="23.25" hidden="1" customHeight="1" x14ac:dyDescent="0.25">
      <c r="A218" s="45">
        <v>32</v>
      </c>
      <c r="B218" s="374" t="str">
        <f>LOOKUP(A218,'Dropdown-Content (Hidden)'!$F$138:$F$188,'Dropdown-Content (Hidden)'!$B$138:$B$188)</f>
        <v xml:space="preserve">  </v>
      </c>
      <c r="C218" s="374"/>
      <c r="D218" s="374"/>
      <c r="E218" s="374"/>
      <c r="F218" s="374"/>
      <c r="G218" s="374"/>
      <c r="H218" s="374"/>
      <c r="I218" s="374"/>
      <c r="J218" s="374"/>
      <c r="K218" s="374"/>
      <c r="L218" s="374"/>
      <c r="M218" s="374"/>
      <c r="N218" s="374"/>
      <c r="O218" s="374"/>
      <c r="P218" s="374"/>
      <c r="Q218" s="374"/>
      <c r="R218" s="374"/>
      <c r="S218" s="397"/>
      <c r="T218" s="19"/>
      <c r="U218" s="19"/>
      <c r="V218" s="19"/>
      <c r="W218" s="19"/>
      <c r="X218" s="19"/>
      <c r="Y218" s="19"/>
      <c r="Z218" s="19"/>
      <c r="AA218" s="19"/>
      <c r="AB218" s="19"/>
      <c r="AC218" s="19"/>
      <c r="AD218" s="19"/>
      <c r="AE218" s="19"/>
      <c r="AF218" s="19"/>
      <c r="AG218" s="19"/>
      <c r="AH218" s="19"/>
      <c r="AI218" s="19"/>
      <c r="AJ218" s="364"/>
      <c r="AK218" s="364"/>
      <c r="AL218" s="364"/>
      <c r="AM218" s="364"/>
      <c r="AN218" s="364"/>
      <c r="AO218" s="364"/>
      <c r="AP218" s="364"/>
      <c r="AQ218" s="364"/>
      <c r="AR218" s="13"/>
      <c r="AS218" s="19"/>
      <c r="AT218" s="19"/>
      <c r="AU218" s="19"/>
      <c r="AV218" s="19"/>
      <c r="AW218" s="19"/>
      <c r="AX218" s="19"/>
      <c r="AY218" s="19"/>
      <c r="AZ218" s="364"/>
      <c r="BA218" s="364"/>
      <c r="BB218" s="364"/>
      <c r="BC218" s="364"/>
      <c r="BD218" s="364"/>
      <c r="BE218" s="364"/>
      <c r="BF218" s="364"/>
      <c r="BG218" s="364"/>
      <c r="BH218" s="13"/>
      <c r="BU218" s="216" t="str">
        <f>LOOKUP(A218,'Dropdown-Content (Hidden)'!$F$138:$F$188,'Dropdown-Content (Hidden)'!$N$138:$N$188)</f>
        <v/>
      </c>
      <c r="BV218" s="219">
        <f>LOOKUP(A218,'Dropdown-Content (Hidden)'!$F$138:$F$188,'Dropdown-Content (Hidden)'!$O$138:$O$188)</f>
        <v>0</v>
      </c>
      <c r="BW218" s="219"/>
      <c r="BY218" s="253" t="str">
        <f t="shared" si="24"/>
        <v/>
      </c>
    </row>
    <row r="219" spans="1:77" ht="23.25" hidden="1" customHeight="1" x14ac:dyDescent="0.25">
      <c r="A219" s="45">
        <v>33</v>
      </c>
      <c r="B219" s="374" t="str">
        <f>LOOKUP(A219,'Dropdown-Content (Hidden)'!$F$138:$F$188,'Dropdown-Content (Hidden)'!$B$138:$B$188)</f>
        <v xml:space="preserve">  </v>
      </c>
      <c r="C219" s="374"/>
      <c r="D219" s="374"/>
      <c r="E219" s="374"/>
      <c r="F219" s="374"/>
      <c r="G219" s="374"/>
      <c r="H219" s="374"/>
      <c r="I219" s="374"/>
      <c r="J219" s="374"/>
      <c r="K219" s="374"/>
      <c r="L219" s="374"/>
      <c r="M219" s="374"/>
      <c r="N219" s="374"/>
      <c r="O219" s="374"/>
      <c r="P219" s="374"/>
      <c r="Q219" s="374"/>
      <c r="R219" s="374"/>
      <c r="S219" s="397"/>
      <c r="T219" s="19"/>
      <c r="U219" s="19"/>
      <c r="V219" s="19"/>
      <c r="W219" s="19"/>
      <c r="X219" s="19"/>
      <c r="Y219" s="19"/>
      <c r="Z219" s="19"/>
      <c r="AA219" s="19"/>
      <c r="AB219" s="19"/>
      <c r="AC219" s="19"/>
      <c r="AD219" s="19"/>
      <c r="AE219" s="19"/>
      <c r="AF219" s="19"/>
      <c r="AG219" s="19"/>
      <c r="AH219" s="19"/>
      <c r="AI219" s="19"/>
      <c r="AJ219" s="364"/>
      <c r="AK219" s="364"/>
      <c r="AL219" s="364"/>
      <c r="AM219" s="364"/>
      <c r="AN219" s="364"/>
      <c r="AO219" s="364"/>
      <c r="AP219" s="364"/>
      <c r="AQ219" s="364"/>
      <c r="AR219" s="13"/>
      <c r="AS219" s="19"/>
      <c r="AT219" s="19"/>
      <c r="AU219" s="19"/>
      <c r="AV219" s="19"/>
      <c r="AW219" s="19"/>
      <c r="AX219" s="19"/>
      <c r="AY219" s="19"/>
      <c r="AZ219" s="364"/>
      <c r="BA219" s="364"/>
      <c r="BB219" s="364"/>
      <c r="BC219" s="364"/>
      <c r="BD219" s="364"/>
      <c r="BE219" s="364"/>
      <c r="BF219" s="364"/>
      <c r="BG219" s="364"/>
      <c r="BH219" s="13"/>
      <c r="BU219" s="216" t="str">
        <f>LOOKUP(A219,'Dropdown-Content (Hidden)'!$F$138:$F$188,'Dropdown-Content (Hidden)'!$N$138:$N$188)</f>
        <v/>
      </c>
      <c r="BV219" s="219">
        <f>LOOKUP(A219,'Dropdown-Content (Hidden)'!$F$138:$F$188,'Dropdown-Content (Hidden)'!$O$138:$O$188)</f>
        <v>0</v>
      </c>
      <c r="BW219" s="219"/>
      <c r="BY219" s="253" t="str">
        <f t="shared" si="24"/>
        <v/>
      </c>
    </row>
    <row r="220" spans="1:77" ht="23.25" hidden="1" customHeight="1" x14ac:dyDescent="0.25">
      <c r="A220" s="45">
        <v>34</v>
      </c>
      <c r="B220" s="374" t="str">
        <f>LOOKUP(A220,'Dropdown-Content (Hidden)'!$F$138:$F$188,'Dropdown-Content (Hidden)'!$B$138:$B$188)</f>
        <v xml:space="preserve">  </v>
      </c>
      <c r="C220" s="374"/>
      <c r="D220" s="374"/>
      <c r="E220" s="374"/>
      <c r="F220" s="374"/>
      <c r="G220" s="374"/>
      <c r="H220" s="374"/>
      <c r="I220" s="374"/>
      <c r="J220" s="374"/>
      <c r="K220" s="374"/>
      <c r="L220" s="374"/>
      <c r="M220" s="374"/>
      <c r="N220" s="374"/>
      <c r="O220" s="374"/>
      <c r="P220" s="374"/>
      <c r="Q220" s="374"/>
      <c r="R220" s="374"/>
      <c r="S220" s="397"/>
      <c r="T220" s="19"/>
      <c r="U220" s="19"/>
      <c r="V220" s="19"/>
      <c r="W220" s="19"/>
      <c r="X220" s="19"/>
      <c r="Y220" s="19"/>
      <c r="Z220" s="19"/>
      <c r="AA220" s="19"/>
      <c r="AB220" s="19"/>
      <c r="AC220" s="19"/>
      <c r="AD220" s="19"/>
      <c r="AE220" s="19"/>
      <c r="AF220" s="19"/>
      <c r="AG220" s="19"/>
      <c r="AH220" s="19"/>
      <c r="AI220" s="19"/>
      <c r="AJ220" s="364"/>
      <c r="AK220" s="364"/>
      <c r="AL220" s="364"/>
      <c r="AM220" s="364"/>
      <c r="AN220" s="364"/>
      <c r="AO220" s="364"/>
      <c r="AP220" s="364"/>
      <c r="AQ220" s="364"/>
      <c r="AR220" s="13"/>
      <c r="AS220" s="19"/>
      <c r="AT220" s="19"/>
      <c r="AU220" s="19"/>
      <c r="AV220" s="19"/>
      <c r="AW220" s="19"/>
      <c r="AX220" s="19"/>
      <c r="AY220" s="19"/>
      <c r="AZ220" s="364"/>
      <c r="BA220" s="364"/>
      <c r="BB220" s="364"/>
      <c r="BC220" s="364"/>
      <c r="BD220" s="364"/>
      <c r="BE220" s="364"/>
      <c r="BF220" s="364"/>
      <c r="BG220" s="364"/>
      <c r="BH220" s="13"/>
      <c r="BU220" s="216" t="str">
        <f>LOOKUP(A220,'Dropdown-Content (Hidden)'!$F$138:$F$188,'Dropdown-Content (Hidden)'!$N$138:$N$188)</f>
        <v/>
      </c>
      <c r="BV220" s="219">
        <f>LOOKUP(A220,'Dropdown-Content (Hidden)'!$F$138:$F$188,'Dropdown-Content (Hidden)'!$O$138:$O$188)</f>
        <v>0</v>
      </c>
      <c r="BW220" s="219"/>
      <c r="BY220" s="253" t="str">
        <f t="shared" si="24"/>
        <v/>
      </c>
    </row>
    <row r="221" spans="1:77" ht="23.25" hidden="1" customHeight="1" x14ac:dyDescent="0.25">
      <c r="A221" s="45">
        <v>35</v>
      </c>
      <c r="B221" s="374" t="str">
        <f>LOOKUP(A221,'Dropdown-Content (Hidden)'!$F$138:$F$188,'Dropdown-Content (Hidden)'!$B$138:$B$188)</f>
        <v xml:space="preserve">  </v>
      </c>
      <c r="C221" s="374"/>
      <c r="D221" s="374"/>
      <c r="E221" s="374"/>
      <c r="F221" s="374"/>
      <c r="G221" s="374"/>
      <c r="H221" s="374"/>
      <c r="I221" s="374"/>
      <c r="J221" s="374"/>
      <c r="K221" s="374"/>
      <c r="L221" s="374"/>
      <c r="M221" s="374"/>
      <c r="N221" s="374"/>
      <c r="O221" s="374"/>
      <c r="P221" s="374"/>
      <c r="Q221" s="374"/>
      <c r="R221" s="374"/>
      <c r="S221" s="397"/>
      <c r="T221" s="19"/>
      <c r="U221" s="19"/>
      <c r="V221" s="19"/>
      <c r="W221" s="19"/>
      <c r="X221" s="19"/>
      <c r="Y221" s="19"/>
      <c r="Z221" s="19"/>
      <c r="AA221" s="19"/>
      <c r="AB221" s="19"/>
      <c r="AC221" s="19"/>
      <c r="AD221" s="19"/>
      <c r="AE221" s="19"/>
      <c r="AF221" s="19"/>
      <c r="AG221" s="19"/>
      <c r="AH221" s="19"/>
      <c r="AI221" s="19"/>
      <c r="AJ221" s="364"/>
      <c r="AK221" s="364"/>
      <c r="AL221" s="364"/>
      <c r="AM221" s="364"/>
      <c r="AN221" s="364"/>
      <c r="AO221" s="364"/>
      <c r="AP221" s="364"/>
      <c r="AQ221" s="364"/>
      <c r="AR221" s="13"/>
      <c r="AS221" s="19"/>
      <c r="AT221" s="19"/>
      <c r="AU221" s="19"/>
      <c r="AV221" s="19"/>
      <c r="AW221" s="19"/>
      <c r="AX221" s="19"/>
      <c r="AY221" s="19"/>
      <c r="AZ221" s="364"/>
      <c r="BA221" s="364"/>
      <c r="BB221" s="364"/>
      <c r="BC221" s="364"/>
      <c r="BD221" s="364"/>
      <c r="BE221" s="364"/>
      <c r="BF221" s="364"/>
      <c r="BG221" s="364"/>
      <c r="BH221" s="13"/>
      <c r="BU221" s="216" t="str">
        <f>LOOKUP(A221,'Dropdown-Content (Hidden)'!$F$138:$F$188,'Dropdown-Content (Hidden)'!$N$138:$N$188)</f>
        <v/>
      </c>
      <c r="BV221" s="219">
        <f>LOOKUP(A221,'Dropdown-Content (Hidden)'!$F$138:$F$188,'Dropdown-Content (Hidden)'!$O$138:$O$188)</f>
        <v>0</v>
      </c>
      <c r="BW221" s="219"/>
      <c r="BY221" s="253" t="str">
        <f t="shared" si="24"/>
        <v/>
      </c>
    </row>
    <row r="222" spans="1:77" ht="23.25" hidden="1" customHeight="1" x14ac:dyDescent="0.25">
      <c r="A222" s="45">
        <v>36</v>
      </c>
      <c r="B222" s="374" t="str">
        <f>LOOKUP(A222,'Dropdown-Content (Hidden)'!$F$138:$F$188,'Dropdown-Content (Hidden)'!$B$138:$B$188)</f>
        <v xml:space="preserve">  </v>
      </c>
      <c r="C222" s="374"/>
      <c r="D222" s="374"/>
      <c r="E222" s="374"/>
      <c r="F222" s="374"/>
      <c r="G222" s="374"/>
      <c r="H222" s="374"/>
      <c r="I222" s="374"/>
      <c r="J222" s="374"/>
      <c r="K222" s="374"/>
      <c r="L222" s="374"/>
      <c r="M222" s="374"/>
      <c r="N222" s="374"/>
      <c r="O222" s="374"/>
      <c r="P222" s="374"/>
      <c r="Q222" s="374"/>
      <c r="R222" s="374"/>
      <c r="S222" s="397"/>
      <c r="T222" s="19"/>
      <c r="U222" s="19"/>
      <c r="V222" s="19"/>
      <c r="W222" s="19"/>
      <c r="X222" s="19"/>
      <c r="Y222" s="19"/>
      <c r="Z222" s="19"/>
      <c r="AA222" s="19"/>
      <c r="AB222" s="19"/>
      <c r="AC222" s="19"/>
      <c r="AD222" s="19"/>
      <c r="AE222" s="19"/>
      <c r="AF222" s="19"/>
      <c r="AG222" s="19"/>
      <c r="AH222" s="19"/>
      <c r="AI222" s="19"/>
      <c r="AJ222" s="364"/>
      <c r="AK222" s="364"/>
      <c r="AL222" s="364"/>
      <c r="AM222" s="364"/>
      <c r="AN222" s="364"/>
      <c r="AO222" s="364"/>
      <c r="AP222" s="364"/>
      <c r="AQ222" s="364"/>
      <c r="AR222" s="13"/>
      <c r="AS222" s="19"/>
      <c r="AT222" s="19"/>
      <c r="AU222" s="19"/>
      <c r="AV222" s="19"/>
      <c r="AW222" s="19"/>
      <c r="AX222" s="19"/>
      <c r="AY222" s="19"/>
      <c r="AZ222" s="364"/>
      <c r="BA222" s="364"/>
      <c r="BB222" s="364"/>
      <c r="BC222" s="364"/>
      <c r="BD222" s="364"/>
      <c r="BE222" s="364"/>
      <c r="BF222" s="364"/>
      <c r="BG222" s="364"/>
      <c r="BH222" s="13"/>
      <c r="BU222" s="216" t="str">
        <f>LOOKUP(A222,'Dropdown-Content (Hidden)'!$F$138:$F$188,'Dropdown-Content (Hidden)'!$N$138:$N$188)</f>
        <v/>
      </c>
      <c r="BV222" s="219">
        <f>LOOKUP(A222,'Dropdown-Content (Hidden)'!$F$138:$F$188,'Dropdown-Content (Hidden)'!$O$138:$O$188)</f>
        <v>0</v>
      </c>
      <c r="BW222" s="219"/>
      <c r="BY222" s="253" t="str">
        <f t="shared" si="24"/>
        <v/>
      </c>
    </row>
    <row r="223" spans="1:77" ht="23.25" hidden="1" customHeight="1" x14ac:dyDescent="0.25">
      <c r="A223" s="45">
        <v>37</v>
      </c>
      <c r="B223" s="374" t="str">
        <f>LOOKUP(A223,'Dropdown-Content (Hidden)'!$F$138:$F$188,'Dropdown-Content (Hidden)'!$B$138:$B$188)</f>
        <v xml:space="preserve">  </v>
      </c>
      <c r="C223" s="374"/>
      <c r="D223" s="374"/>
      <c r="E223" s="374"/>
      <c r="F223" s="374"/>
      <c r="G223" s="374"/>
      <c r="H223" s="374"/>
      <c r="I223" s="374"/>
      <c r="J223" s="374"/>
      <c r="K223" s="374"/>
      <c r="L223" s="374"/>
      <c r="M223" s="374"/>
      <c r="N223" s="374"/>
      <c r="O223" s="374"/>
      <c r="P223" s="374"/>
      <c r="Q223" s="374"/>
      <c r="R223" s="374"/>
      <c r="S223" s="397"/>
      <c r="T223" s="19"/>
      <c r="U223" s="19"/>
      <c r="V223" s="19"/>
      <c r="W223" s="19"/>
      <c r="X223" s="19"/>
      <c r="Y223" s="19"/>
      <c r="Z223" s="19"/>
      <c r="AA223" s="19"/>
      <c r="AB223" s="19"/>
      <c r="AC223" s="19"/>
      <c r="AD223" s="19"/>
      <c r="AE223" s="19"/>
      <c r="AF223" s="19"/>
      <c r="AG223" s="19"/>
      <c r="AH223" s="19"/>
      <c r="AI223" s="19"/>
      <c r="AJ223" s="364"/>
      <c r="AK223" s="364"/>
      <c r="AL223" s="364"/>
      <c r="AM223" s="364"/>
      <c r="AN223" s="364"/>
      <c r="AO223" s="364"/>
      <c r="AP223" s="364"/>
      <c r="AQ223" s="364"/>
      <c r="AR223" s="13"/>
      <c r="AS223" s="19"/>
      <c r="AT223" s="19"/>
      <c r="AU223" s="19"/>
      <c r="AV223" s="19"/>
      <c r="AW223" s="19"/>
      <c r="AX223" s="19"/>
      <c r="AY223" s="19"/>
      <c r="AZ223" s="364"/>
      <c r="BA223" s="364"/>
      <c r="BB223" s="364"/>
      <c r="BC223" s="364"/>
      <c r="BD223" s="364"/>
      <c r="BE223" s="364"/>
      <c r="BF223" s="364"/>
      <c r="BG223" s="364"/>
      <c r="BH223" s="13"/>
      <c r="BU223" s="216" t="str">
        <f>LOOKUP(A223,'Dropdown-Content (Hidden)'!$F$138:$F$188,'Dropdown-Content (Hidden)'!$N$138:$N$188)</f>
        <v/>
      </c>
      <c r="BV223" s="219">
        <f>LOOKUP(A223,'Dropdown-Content (Hidden)'!$F$138:$F$188,'Dropdown-Content (Hidden)'!$O$138:$O$188)</f>
        <v>0</v>
      </c>
      <c r="BW223" s="219"/>
      <c r="BY223" s="253" t="str">
        <f t="shared" si="24"/>
        <v/>
      </c>
    </row>
    <row r="224" spans="1:77" ht="23.25" hidden="1" customHeight="1" x14ac:dyDescent="0.25">
      <c r="A224" s="45">
        <v>38</v>
      </c>
      <c r="B224" s="374" t="str">
        <f>LOOKUP(A224,'Dropdown-Content (Hidden)'!$F$138:$F$188,'Dropdown-Content (Hidden)'!$B$138:$B$188)</f>
        <v xml:space="preserve">  </v>
      </c>
      <c r="C224" s="374"/>
      <c r="D224" s="374"/>
      <c r="E224" s="374"/>
      <c r="F224" s="374"/>
      <c r="G224" s="374"/>
      <c r="H224" s="374"/>
      <c r="I224" s="374"/>
      <c r="J224" s="374"/>
      <c r="K224" s="374"/>
      <c r="L224" s="374"/>
      <c r="M224" s="374"/>
      <c r="N224" s="374"/>
      <c r="O224" s="374"/>
      <c r="P224" s="374"/>
      <c r="Q224" s="374"/>
      <c r="R224" s="374"/>
      <c r="S224" s="397"/>
      <c r="T224" s="19"/>
      <c r="U224" s="19"/>
      <c r="V224" s="19"/>
      <c r="W224" s="19"/>
      <c r="X224" s="19"/>
      <c r="Y224" s="19"/>
      <c r="Z224" s="19"/>
      <c r="AA224" s="19"/>
      <c r="AB224" s="19"/>
      <c r="AC224" s="19"/>
      <c r="AD224" s="19"/>
      <c r="AE224" s="19"/>
      <c r="AF224" s="19"/>
      <c r="AG224" s="19"/>
      <c r="AH224" s="19"/>
      <c r="AI224" s="19"/>
      <c r="AJ224" s="364"/>
      <c r="AK224" s="364"/>
      <c r="AL224" s="364"/>
      <c r="AM224" s="364"/>
      <c r="AN224" s="364"/>
      <c r="AO224" s="364"/>
      <c r="AP224" s="364"/>
      <c r="AQ224" s="364"/>
      <c r="AR224" s="13"/>
      <c r="AS224" s="19"/>
      <c r="AT224" s="19"/>
      <c r="AU224" s="19"/>
      <c r="AV224" s="19"/>
      <c r="AW224" s="19"/>
      <c r="AX224" s="19"/>
      <c r="AY224" s="19"/>
      <c r="AZ224" s="364"/>
      <c r="BA224" s="364"/>
      <c r="BB224" s="364"/>
      <c r="BC224" s="364"/>
      <c r="BD224" s="364"/>
      <c r="BE224" s="364"/>
      <c r="BF224" s="364"/>
      <c r="BG224" s="364"/>
      <c r="BH224" s="13"/>
      <c r="BU224" s="216" t="str">
        <f>LOOKUP(A224,'Dropdown-Content (Hidden)'!$F$138:$F$188,'Dropdown-Content (Hidden)'!$N$138:$N$188)</f>
        <v/>
      </c>
      <c r="BV224" s="219">
        <f>LOOKUP(A224,'Dropdown-Content (Hidden)'!$F$138:$F$188,'Dropdown-Content (Hidden)'!$O$138:$O$188)</f>
        <v>0</v>
      </c>
      <c r="BW224" s="219"/>
      <c r="BY224" s="253" t="str">
        <f t="shared" si="24"/>
        <v/>
      </c>
    </row>
    <row r="225" spans="1:77" ht="23.25" hidden="1" customHeight="1" x14ac:dyDescent="0.25">
      <c r="A225" s="45">
        <v>39</v>
      </c>
      <c r="B225" s="374" t="str">
        <f>LOOKUP(A225,'Dropdown-Content (Hidden)'!$F$138:$F$188,'Dropdown-Content (Hidden)'!$B$138:$B$188)</f>
        <v xml:space="preserve">  </v>
      </c>
      <c r="C225" s="374"/>
      <c r="D225" s="374"/>
      <c r="E225" s="374"/>
      <c r="F225" s="374"/>
      <c r="G225" s="374"/>
      <c r="H225" s="374"/>
      <c r="I225" s="374"/>
      <c r="J225" s="374"/>
      <c r="K225" s="374"/>
      <c r="L225" s="374"/>
      <c r="M225" s="374"/>
      <c r="N225" s="374"/>
      <c r="O225" s="374"/>
      <c r="P225" s="374"/>
      <c r="Q225" s="374"/>
      <c r="R225" s="374"/>
      <c r="S225" s="397"/>
      <c r="T225" s="19"/>
      <c r="U225" s="19"/>
      <c r="V225" s="19"/>
      <c r="W225" s="19"/>
      <c r="X225" s="19"/>
      <c r="Y225" s="19"/>
      <c r="Z225" s="19"/>
      <c r="AA225" s="19"/>
      <c r="AB225" s="19"/>
      <c r="AC225" s="19"/>
      <c r="AD225" s="19"/>
      <c r="AE225" s="19"/>
      <c r="AF225" s="19"/>
      <c r="AG225" s="19"/>
      <c r="AH225" s="19"/>
      <c r="AI225" s="19"/>
      <c r="AJ225" s="364"/>
      <c r="AK225" s="364"/>
      <c r="AL225" s="364"/>
      <c r="AM225" s="364"/>
      <c r="AN225" s="364"/>
      <c r="AO225" s="364"/>
      <c r="AP225" s="364"/>
      <c r="AQ225" s="364"/>
      <c r="AR225" s="13"/>
      <c r="AS225" s="19"/>
      <c r="AT225" s="19"/>
      <c r="AU225" s="19"/>
      <c r="AV225" s="19"/>
      <c r="AW225" s="19"/>
      <c r="AX225" s="19"/>
      <c r="AY225" s="19"/>
      <c r="AZ225" s="364"/>
      <c r="BA225" s="364"/>
      <c r="BB225" s="364"/>
      <c r="BC225" s="364"/>
      <c r="BD225" s="364"/>
      <c r="BE225" s="364"/>
      <c r="BF225" s="364"/>
      <c r="BG225" s="364"/>
      <c r="BH225" s="13"/>
      <c r="BU225" s="216" t="str">
        <f>LOOKUP(A225,'Dropdown-Content (Hidden)'!$F$138:$F$188,'Dropdown-Content (Hidden)'!$N$138:$N$188)</f>
        <v/>
      </c>
      <c r="BV225" s="219">
        <f>LOOKUP(A225,'Dropdown-Content (Hidden)'!$F$138:$F$188,'Dropdown-Content (Hidden)'!$O$138:$O$188)</f>
        <v>0</v>
      </c>
      <c r="BW225" s="219"/>
      <c r="BY225" s="253" t="str">
        <f t="shared" si="24"/>
        <v/>
      </c>
    </row>
    <row r="226" spans="1:77" ht="23.25" hidden="1" customHeight="1" x14ac:dyDescent="0.25">
      <c r="A226" s="45">
        <v>40</v>
      </c>
      <c r="B226" s="374" t="str">
        <f>LOOKUP(A226,'Dropdown-Content (Hidden)'!$F$138:$F$188,'Dropdown-Content (Hidden)'!$B$138:$B$188)</f>
        <v xml:space="preserve">  </v>
      </c>
      <c r="C226" s="374"/>
      <c r="D226" s="374"/>
      <c r="E226" s="374"/>
      <c r="F226" s="374"/>
      <c r="G226" s="374"/>
      <c r="H226" s="374"/>
      <c r="I226" s="374"/>
      <c r="J226" s="374"/>
      <c r="K226" s="374"/>
      <c r="L226" s="374"/>
      <c r="M226" s="374"/>
      <c r="N226" s="374"/>
      <c r="O226" s="374"/>
      <c r="P226" s="374"/>
      <c r="Q226" s="374"/>
      <c r="R226" s="374"/>
      <c r="S226" s="397"/>
      <c r="T226" s="19"/>
      <c r="U226" s="19"/>
      <c r="V226" s="19"/>
      <c r="W226" s="19"/>
      <c r="X226" s="19"/>
      <c r="Y226" s="19"/>
      <c r="Z226" s="19"/>
      <c r="AA226" s="19"/>
      <c r="AB226" s="19"/>
      <c r="AC226" s="19"/>
      <c r="AD226" s="19"/>
      <c r="AE226" s="19"/>
      <c r="AF226" s="19"/>
      <c r="AG226" s="19"/>
      <c r="AH226" s="19"/>
      <c r="AI226" s="19"/>
      <c r="AJ226" s="364"/>
      <c r="AK226" s="364"/>
      <c r="AL226" s="364"/>
      <c r="AM226" s="364"/>
      <c r="AN226" s="364"/>
      <c r="AO226" s="364"/>
      <c r="AP226" s="364"/>
      <c r="AQ226" s="364"/>
      <c r="AR226" s="13"/>
      <c r="AS226" s="19"/>
      <c r="AT226" s="19"/>
      <c r="AU226" s="19"/>
      <c r="AV226" s="19"/>
      <c r="AW226" s="19"/>
      <c r="AX226" s="19"/>
      <c r="AY226" s="19"/>
      <c r="AZ226" s="364"/>
      <c r="BA226" s="364"/>
      <c r="BB226" s="364"/>
      <c r="BC226" s="364"/>
      <c r="BD226" s="364"/>
      <c r="BE226" s="364"/>
      <c r="BF226" s="364"/>
      <c r="BG226" s="364"/>
      <c r="BH226" s="13"/>
      <c r="BU226" s="216" t="str">
        <f>LOOKUP(A226,'Dropdown-Content (Hidden)'!$F$138:$F$188,'Dropdown-Content (Hidden)'!$N$138:$N$188)</f>
        <v/>
      </c>
      <c r="BV226" s="219">
        <f>LOOKUP(A226,'Dropdown-Content (Hidden)'!$F$138:$F$188,'Dropdown-Content (Hidden)'!$O$138:$O$188)</f>
        <v>0</v>
      </c>
      <c r="BW226" s="219"/>
      <c r="BY226" s="253" t="str">
        <f t="shared" si="24"/>
        <v/>
      </c>
    </row>
    <row r="227" spans="1:77" ht="23.25" hidden="1" customHeight="1" x14ac:dyDescent="0.25">
      <c r="A227" s="45">
        <v>41</v>
      </c>
      <c r="B227" s="374" t="str">
        <f>LOOKUP(A227,'Dropdown-Content (Hidden)'!$F$138:$F$188,'Dropdown-Content (Hidden)'!$B$138:$B$188)</f>
        <v xml:space="preserve">  </v>
      </c>
      <c r="C227" s="374"/>
      <c r="D227" s="374"/>
      <c r="E227" s="374"/>
      <c r="F227" s="374"/>
      <c r="G227" s="374"/>
      <c r="H227" s="374"/>
      <c r="I227" s="374"/>
      <c r="J227" s="374"/>
      <c r="K227" s="374"/>
      <c r="L227" s="374"/>
      <c r="M227" s="374"/>
      <c r="N227" s="374"/>
      <c r="O227" s="374"/>
      <c r="P227" s="374"/>
      <c r="Q227" s="374"/>
      <c r="R227" s="374"/>
      <c r="S227" s="397"/>
      <c r="T227" s="19"/>
      <c r="U227" s="19"/>
      <c r="V227" s="19"/>
      <c r="W227" s="19"/>
      <c r="X227" s="19"/>
      <c r="Y227" s="19"/>
      <c r="Z227" s="19"/>
      <c r="AA227" s="19"/>
      <c r="AB227" s="19"/>
      <c r="AC227" s="19"/>
      <c r="AD227" s="19"/>
      <c r="AE227" s="19"/>
      <c r="AF227" s="19"/>
      <c r="AG227" s="19"/>
      <c r="AH227" s="19"/>
      <c r="AI227" s="19"/>
      <c r="AJ227" s="364"/>
      <c r="AK227" s="364"/>
      <c r="AL227" s="364"/>
      <c r="AM227" s="364"/>
      <c r="AN227" s="364"/>
      <c r="AO227" s="364"/>
      <c r="AP227" s="364"/>
      <c r="AQ227" s="364"/>
      <c r="AR227" s="13"/>
      <c r="AS227" s="19"/>
      <c r="AT227" s="19"/>
      <c r="AU227" s="19"/>
      <c r="AV227" s="19"/>
      <c r="AW227" s="19"/>
      <c r="AX227" s="19"/>
      <c r="AY227" s="19"/>
      <c r="AZ227" s="364"/>
      <c r="BA227" s="364"/>
      <c r="BB227" s="364"/>
      <c r="BC227" s="364"/>
      <c r="BD227" s="364"/>
      <c r="BE227" s="364"/>
      <c r="BF227" s="364"/>
      <c r="BG227" s="364"/>
      <c r="BH227" s="13"/>
      <c r="BU227" s="216" t="str">
        <f>LOOKUP(A227,'Dropdown-Content (Hidden)'!$F$138:$F$188,'Dropdown-Content (Hidden)'!$N$138:$N$188)</f>
        <v/>
      </c>
      <c r="BV227" s="219">
        <f>LOOKUP(A227,'Dropdown-Content (Hidden)'!$F$138:$F$188,'Dropdown-Content (Hidden)'!$O$138:$O$188)</f>
        <v>0</v>
      </c>
      <c r="BW227" s="219"/>
      <c r="BY227" s="253" t="str">
        <f t="shared" si="24"/>
        <v/>
      </c>
    </row>
    <row r="228" spans="1:77" ht="23.25" hidden="1" customHeight="1" x14ac:dyDescent="0.25">
      <c r="A228" s="45">
        <v>42</v>
      </c>
      <c r="B228" s="374" t="str">
        <f>LOOKUP(A228,'Dropdown-Content (Hidden)'!$F$138:$F$188,'Dropdown-Content (Hidden)'!$B$138:$B$188)</f>
        <v xml:space="preserve">  </v>
      </c>
      <c r="C228" s="374"/>
      <c r="D228" s="374"/>
      <c r="E228" s="374"/>
      <c r="F228" s="374"/>
      <c r="G228" s="374"/>
      <c r="H228" s="374"/>
      <c r="I228" s="374"/>
      <c r="J228" s="374"/>
      <c r="K228" s="374"/>
      <c r="L228" s="374"/>
      <c r="M228" s="374"/>
      <c r="N228" s="374"/>
      <c r="O228" s="374"/>
      <c r="P228" s="374"/>
      <c r="Q228" s="374"/>
      <c r="R228" s="374"/>
      <c r="S228" s="397"/>
      <c r="T228" s="19"/>
      <c r="U228" s="19"/>
      <c r="V228" s="19"/>
      <c r="W228" s="19"/>
      <c r="X228" s="19"/>
      <c r="Y228" s="19"/>
      <c r="Z228" s="19"/>
      <c r="AA228" s="19"/>
      <c r="AB228" s="19"/>
      <c r="AC228" s="19"/>
      <c r="AD228" s="19"/>
      <c r="AE228" s="19"/>
      <c r="AF228" s="19"/>
      <c r="AG228" s="19"/>
      <c r="AH228" s="19"/>
      <c r="AI228" s="19"/>
      <c r="AJ228" s="364"/>
      <c r="AK228" s="364"/>
      <c r="AL228" s="364"/>
      <c r="AM228" s="364"/>
      <c r="AN228" s="364"/>
      <c r="AO228" s="364"/>
      <c r="AP228" s="364"/>
      <c r="AQ228" s="364"/>
      <c r="AR228" s="13"/>
      <c r="AS228" s="19"/>
      <c r="AT228" s="19"/>
      <c r="AU228" s="19"/>
      <c r="AV228" s="19"/>
      <c r="AW228" s="19"/>
      <c r="AX228" s="19"/>
      <c r="AY228" s="19"/>
      <c r="AZ228" s="364"/>
      <c r="BA228" s="364"/>
      <c r="BB228" s="364"/>
      <c r="BC228" s="364"/>
      <c r="BD228" s="364"/>
      <c r="BE228" s="364"/>
      <c r="BF228" s="364"/>
      <c r="BG228" s="364"/>
      <c r="BH228" s="13"/>
      <c r="BU228" s="216" t="str">
        <f>LOOKUP(A228,'Dropdown-Content (Hidden)'!$F$138:$F$188,'Dropdown-Content (Hidden)'!$N$138:$N$188)</f>
        <v/>
      </c>
      <c r="BV228" s="219">
        <f>LOOKUP(A228,'Dropdown-Content (Hidden)'!$F$138:$F$188,'Dropdown-Content (Hidden)'!$O$138:$O$188)</f>
        <v>0</v>
      </c>
      <c r="BW228" s="219"/>
      <c r="BY228" s="253" t="str">
        <f t="shared" si="24"/>
        <v/>
      </c>
    </row>
    <row r="229" spans="1:77" ht="23.25" hidden="1" customHeight="1" x14ac:dyDescent="0.25">
      <c r="A229" s="45">
        <v>43</v>
      </c>
      <c r="B229" s="374" t="str">
        <f>LOOKUP(A229,'Dropdown-Content (Hidden)'!$F$138:$F$188,'Dropdown-Content (Hidden)'!$B$138:$B$188)</f>
        <v xml:space="preserve">  </v>
      </c>
      <c r="C229" s="374"/>
      <c r="D229" s="374"/>
      <c r="E229" s="374"/>
      <c r="F229" s="374"/>
      <c r="G229" s="374"/>
      <c r="H229" s="374"/>
      <c r="I229" s="374"/>
      <c r="J229" s="374"/>
      <c r="K229" s="374"/>
      <c r="L229" s="374"/>
      <c r="M229" s="374"/>
      <c r="N229" s="374"/>
      <c r="O229" s="374"/>
      <c r="P229" s="374"/>
      <c r="Q229" s="374"/>
      <c r="R229" s="374"/>
      <c r="S229" s="397"/>
      <c r="T229" s="19"/>
      <c r="U229" s="19"/>
      <c r="V229" s="19"/>
      <c r="W229" s="19"/>
      <c r="X229" s="19"/>
      <c r="Y229" s="19"/>
      <c r="Z229" s="19"/>
      <c r="AA229" s="19"/>
      <c r="AB229" s="19"/>
      <c r="AC229" s="19"/>
      <c r="AD229" s="19"/>
      <c r="AE229" s="19"/>
      <c r="AF229" s="19"/>
      <c r="AG229" s="19"/>
      <c r="AH229" s="19"/>
      <c r="AI229" s="19"/>
      <c r="AJ229" s="364"/>
      <c r="AK229" s="364"/>
      <c r="AL229" s="364"/>
      <c r="AM229" s="364"/>
      <c r="AN229" s="364"/>
      <c r="AO229" s="364"/>
      <c r="AP229" s="364"/>
      <c r="AQ229" s="364"/>
      <c r="AR229" s="13"/>
      <c r="AS229" s="19"/>
      <c r="AT229" s="19"/>
      <c r="AU229" s="19"/>
      <c r="AV229" s="19"/>
      <c r="AW229" s="19"/>
      <c r="AX229" s="19"/>
      <c r="AY229" s="19"/>
      <c r="AZ229" s="364"/>
      <c r="BA229" s="364"/>
      <c r="BB229" s="364"/>
      <c r="BC229" s="364"/>
      <c r="BD229" s="364"/>
      <c r="BE229" s="364"/>
      <c r="BF229" s="364"/>
      <c r="BG229" s="364"/>
      <c r="BH229" s="13"/>
      <c r="BU229" s="216" t="str">
        <f>LOOKUP(A229,'Dropdown-Content (Hidden)'!$F$138:$F$188,'Dropdown-Content (Hidden)'!$N$138:$N$188)</f>
        <v/>
      </c>
      <c r="BV229" s="219">
        <f>LOOKUP(A229,'Dropdown-Content (Hidden)'!$F$138:$F$188,'Dropdown-Content (Hidden)'!$O$138:$O$188)</f>
        <v>0</v>
      </c>
      <c r="BW229" s="219"/>
      <c r="BY229" s="253" t="str">
        <f t="shared" si="24"/>
        <v/>
      </c>
    </row>
    <row r="230" spans="1:77" ht="23.25" hidden="1" customHeight="1" x14ac:dyDescent="0.25">
      <c r="A230" s="45">
        <v>44</v>
      </c>
      <c r="B230" s="374" t="str">
        <f>LOOKUP(A230,'Dropdown-Content (Hidden)'!$F$138:$F$188,'Dropdown-Content (Hidden)'!$B$138:$B$188)</f>
        <v xml:space="preserve">  </v>
      </c>
      <c r="C230" s="374"/>
      <c r="D230" s="374"/>
      <c r="E230" s="374"/>
      <c r="F230" s="374"/>
      <c r="G230" s="374"/>
      <c r="H230" s="374"/>
      <c r="I230" s="374"/>
      <c r="J230" s="374"/>
      <c r="K230" s="374"/>
      <c r="L230" s="374"/>
      <c r="M230" s="374"/>
      <c r="N230" s="374"/>
      <c r="O230" s="374"/>
      <c r="P230" s="374"/>
      <c r="Q230" s="374"/>
      <c r="R230" s="374"/>
      <c r="S230" s="397"/>
      <c r="T230" s="19"/>
      <c r="U230" s="19"/>
      <c r="V230" s="19"/>
      <c r="W230" s="19"/>
      <c r="X230" s="19"/>
      <c r="Y230" s="19"/>
      <c r="Z230" s="19"/>
      <c r="AA230" s="19"/>
      <c r="AB230" s="19"/>
      <c r="AC230" s="19"/>
      <c r="AD230" s="19"/>
      <c r="AE230" s="19"/>
      <c r="AF230" s="19"/>
      <c r="AG230" s="19"/>
      <c r="AH230" s="19"/>
      <c r="AI230" s="19"/>
      <c r="AJ230" s="364"/>
      <c r="AK230" s="364"/>
      <c r="AL230" s="364"/>
      <c r="AM230" s="364"/>
      <c r="AN230" s="364"/>
      <c r="AO230" s="364"/>
      <c r="AP230" s="364"/>
      <c r="AQ230" s="364"/>
      <c r="AR230" s="13"/>
      <c r="AS230" s="19"/>
      <c r="AT230" s="19"/>
      <c r="AU230" s="19"/>
      <c r="AV230" s="19"/>
      <c r="AW230" s="19"/>
      <c r="AX230" s="19"/>
      <c r="AY230" s="19"/>
      <c r="AZ230" s="364"/>
      <c r="BA230" s="364"/>
      <c r="BB230" s="364"/>
      <c r="BC230" s="364"/>
      <c r="BD230" s="364"/>
      <c r="BE230" s="364"/>
      <c r="BF230" s="364"/>
      <c r="BG230" s="364"/>
      <c r="BH230" s="13"/>
      <c r="BU230" s="216" t="str">
        <f>LOOKUP(A230,'Dropdown-Content (Hidden)'!$F$138:$F$188,'Dropdown-Content (Hidden)'!$N$138:$N$188)</f>
        <v/>
      </c>
      <c r="BV230" s="219">
        <f>LOOKUP(A230,'Dropdown-Content (Hidden)'!$F$138:$F$188,'Dropdown-Content (Hidden)'!$O$138:$O$188)</f>
        <v>0</v>
      </c>
      <c r="BW230" s="219"/>
      <c r="BY230" s="253" t="str">
        <f t="shared" si="24"/>
        <v/>
      </c>
    </row>
    <row r="231" spans="1:77" ht="23.25" hidden="1" customHeight="1" x14ac:dyDescent="0.25">
      <c r="A231" s="45">
        <v>45</v>
      </c>
      <c r="B231" s="374" t="str">
        <f>LOOKUP(A231,'Dropdown-Content (Hidden)'!$F$138:$F$188,'Dropdown-Content (Hidden)'!$B$138:$B$188)</f>
        <v xml:space="preserve">  </v>
      </c>
      <c r="C231" s="374"/>
      <c r="D231" s="374"/>
      <c r="E231" s="374"/>
      <c r="F231" s="374"/>
      <c r="G231" s="374"/>
      <c r="H231" s="374"/>
      <c r="I231" s="374"/>
      <c r="J231" s="374"/>
      <c r="K231" s="374"/>
      <c r="L231" s="374"/>
      <c r="M231" s="374"/>
      <c r="N231" s="374"/>
      <c r="O231" s="374"/>
      <c r="P231" s="374"/>
      <c r="Q231" s="374"/>
      <c r="R231" s="374"/>
      <c r="S231" s="397"/>
      <c r="T231" s="19"/>
      <c r="U231" s="19"/>
      <c r="V231" s="19"/>
      <c r="W231" s="19"/>
      <c r="X231" s="19"/>
      <c r="Y231" s="19"/>
      <c r="Z231" s="19"/>
      <c r="AA231" s="19"/>
      <c r="AB231" s="19"/>
      <c r="AC231" s="19"/>
      <c r="AD231" s="19"/>
      <c r="AE231" s="19"/>
      <c r="AF231" s="19"/>
      <c r="AG231" s="19"/>
      <c r="AH231" s="19"/>
      <c r="AI231" s="19"/>
      <c r="AJ231" s="364"/>
      <c r="AK231" s="364"/>
      <c r="AL231" s="364"/>
      <c r="AM231" s="364"/>
      <c r="AN231" s="364"/>
      <c r="AO231" s="364"/>
      <c r="AP231" s="364"/>
      <c r="AQ231" s="364"/>
      <c r="AR231" s="13"/>
      <c r="AS231" s="19"/>
      <c r="AT231" s="19"/>
      <c r="AU231" s="19"/>
      <c r="AV231" s="19"/>
      <c r="AW231" s="19"/>
      <c r="AX231" s="19"/>
      <c r="AY231" s="19"/>
      <c r="AZ231" s="364"/>
      <c r="BA231" s="364"/>
      <c r="BB231" s="364"/>
      <c r="BC231" s="364"/>
      <c r="BD231" s="364"/>
      <c r="BE231" s="364"/>
      <c r="BF231" s="364"/>
      <c r="BG231" s="364"/>
      <c r="BH231" s="13"/>
      <c r="BU231" s="216" t="str">
        <f>LOOKUP(A231,'Dropdown-Content (Hidden)'!$F$138:$F$188,'Dropdown-Content (Hidden)'!$N$138:$N$188)</f>
        <v/>
      </c>
      <c r="BV231" s="219">
        <f>LOOKUP(A231,'Dropdown-Content (Hidden)'!$F$138:$F$188,'Dropdown-Content (Hidden)'!$O$138:$O$188)</f>
        <v>0</v>
      </c>
      <c r="BW231" s="219"/>
      <c r="BY231" s="253" t="str">
        <f t="shared" si="24"/>
        <v/>
      </c>
    </row>
    <row r="232" spans="1:77" ht="23.25" hidden="1" customHeight="1" x14ac:dyDescent="0.25">
      <c r="A232" s="45">
        <v>46</v>
      </c>
      <c r="B232" s="374" t="str">
        <f>LOOKUP(A232,'Dropdown-Content (Hidden)'!$F$138:$F$188,'Dropdown-Content (Hidden)'!$B$138:$B$188)</f>
        <v xml:space="preserve">  </v>
      </c>
      <c r="C232" s="374"/>
      <c r="D232" s="374"/>
      <c r="E232" s="374"/>
      <c r="F232" s="374"/>
      <c r="G232" s="374"/>
      <c r="H232" s="374"/>
      <c r="I232" s="374"/>
      <c r="J232" s="374"/>
      <c r="K232" s="374"/>
      <c r="L232" s="374"/>
      <c r="M232" s="374"/>
      <c r="N232" s="374"/>
      <c r="O232" s="374"/>
      <c r="P232" s="374"/>
      <c r="Q232" s="374"/>
      <c r="R232" s="374"/>
      <c r="S232" s="397"/>
      <c r="T232" s="19"/>
      <c r="U232" s="19"/>
      <c r="V232" s="19"/>
      <c r="W232" s="19"/>
      <c r="X232" s="19"/>
      <c r="Y232" s="19"/>
      <c r="Z232" s="19"/>
      <c r="AA232" s="19"/>
      <c r="AB232" s="19"/>
      <c r="AC232" s="19"/>
      <c r="AD232" s="19"/>
      <c r="AE232" s="19"/>
      <c r="AF232" s="19"/>
      <c r="AG232" s="19"/>
      <c r="AH232" s="19"/>
      <c r="AI232" s="19"/>
      <c r="AJ232" s="364"/>
      <c r="AK232" s="364"/>
      <c r="AL232" s="364"/>
      <c r="AM232" s="364"/>
      <c r="AN232" s="364"/>
      <c r="AO232" s="364"/>
      <c r="AP232" s="364"/>
      <c r="AQ232" s="364"/>
      <c r="AR232" s="13"/>
      <c r="AS232" s="19"/>
      <c r="AT232" s="19"/>
      <c r="AU232" s="19"/>
      <c r="AV232" s="19"/>
      <c r="AW232" s="19"/>
      <c r="AX232" s="19"/>
      <c r="AY232" s="19"/>
      <c r="AZ232" s="364"/>
      <c r="BA232" s="364"/>
      <c r="BB232" s="364"/>
      <c r="BC232" s="364"/>
      <c r="BD232" s="364"/>
      <c r="BE232" s="364"/>
      <c r="BF232" s="364"/>
      <c r="BG232" s="364"/>
      <c r="BH232" s="13"/>
      <c r="BU232" s="216" t="str">
        <f>LOOKUP(A232,'Dropdown-Content (Hidden)'!$F$138:$F$188,'Dropdown-Content (Hidden)'!$N$138:$N$188)</f>
        <v/>
      </c>
      <c r="BV232" s="219">
        <f>LOOKUP(A232,'Dropdown-Content (Hidden)'!$F$138:$F$188,'Dropdown-Content (Hidden)'!$O$138:$O$188)</f>
        <v>0</v>
      </c>
      <c r="BW232" s="219"/>
      <c r="BY232" s="253" t="str">
        <f t="shared" si="24"/>
        <v/>
      </c>
    </row>
    <row r="233" spans="1:77" ht="23.25" hidden="1" customHeight="1" x14ac:dyDescent="0.25">
      <c r="A233" s="45">
        <v>47</v>
      </c>
      <c r="B233" s="374" t="str">
        <f>LOOKUP(A233,'Dropdown-Content (Hidden)'!$F$138:$F$188,'Dropdown-Content (Hidden)'!$B$138:$B$188)</f>
        <v xml:space="preserve">  </v>
      </c>
      <c r="C233" s="374"/>
      <c r="D233" s="374"/>
      <c r="E233" s="374"/>
      <c r="F233" s="374"/>
      <c r="G233" s="374"/>
      <c r="H233" s="374"/>
      <c r="I233" s="374"/>
      <c r="J233" s="374"/>
      <c r="K233" s="374"/>
      <c r="L233" s="374"/>
      <c r="M233" s="374"/>
      <c r="N233" s="374"/>
      <c r="O233" s="374"/>
      <c r="P233" s="374"/>
      <c r="Q233" s="374"/>
      <c r="R233" s="374"/>
      <c r="S233" s="397"/>
      <c r="T233" s="19"/>
      <c r="U233" s="19"/>
      <c r="V233" s="19"/>
      <c r="W233" s="19"/>
      <c r="X233" s="19"/>
      <c r="Y233" s="19"/>
      <c r="Z233" s="19"/>
      <c r="AA233" s="19"/>
      <c r="AB233" s="19"/>
      <c r="AC233" s="19"/>
      <c r="AD233" s="19"/>
      <c r="AE233" s="19"/>
      <c r="AF233" s="19"/>
      <c r="AG233" s="19"/>
      <c r="AH233" s="19"/>
      <c r="AI233" s="19"/>
      <c r="AJ233" s="364"/>
      <c r="AK233" s="364"/>
      <c r="AL233" s="364"/>
      <c r="AM233" s="364"/>
      <c r="AN233" s="364"/>
      <c r="AO233" s="364"/>
      <c r="AP233" s="364"/>
      <c r="AQ233" s="364"/>
      <c r="AR233" s="13"/>
      <c r="AS233" s="19"/>
      <c r="AT233" s="19"/>
      <c r="AU233" s="19"/>
      <c r="AV233" s="19"/>
      <c r="AW233" s="19"/>
      <c r="AX233" s="19"/>
      <c r="AY233" s="19"/>
      <c r="AZ233" s="364"/>
      <c r="BA233" s="364"/>
      <c r="BB233" s="364"/>
      <c r="BC233" s="364"/>
      <c r="BD233" s="364"/>
      <c r="BE233" s="364"/>
      <c r="BF233" s="364"/>
      <c r="BG233" s="364"/>
      <c r="BH233" s="13"/>
      <c r="BU233" s="216" t="str">
        <f>LOOKUP(A233,'Dropdown-Content (Hidden)'!$F$138:$F$188,'Dropdown-Content (Hidden)'!$N$138:$N$188)</f>
        <v/>
      </c>
      <c r="BV233" s="219">
        <f>LOOKUP(A233,'Dropdown-Content (Hidden)'!$F$138:$F$188,'Dropdown-Content (Hidden)'!$O$138:$O$188)</f>
        <v>0</v>
      </c>
      <c r="BW233" s="219"/>
      <c r="BY233" s="253" t="str">
        <f t="shared" si="24"/>
        <v/>
      </c>
    </row>
    <row r="234" spans="1:77" ht="23.25" hidden="1" customHeight="1" x14ac:dyDescent="0.25">
      <c r="A234" s="45">
        <v>48</v>
      </c>
      <c r="B234" s="374" t="str">
        <f>LOOKUP(A234,'Dropdown-Content (Hidden)'!$F$138:$F$188,'Dropdown-Content (Hidden)'!$B$138:$B$188)</f>
        <v xml:space="preserve">  </v>
      </c>
      <c r="C234" s="374"/>
      <c r="D234" s="374"/>
      <c r="E234" s="374"/>
      <c r="F234" s="374"/>
      <c r="G234" s="374"/>
      <c r="H234" s="374"/>
      <c r="I234" s="374"/>
      <c r="J234" s="374"/>
      <c r="K234" s="374"/>
      <c r="L234" s="374"/>
      <c r="M234" s="374"/>
      <c r="N234" s="374"/>
      <c r="O234" s="374"/>
      <c r="P234" s="374"/>
      <c r="Q234" s="374"/>
      <c r="R234" s="374"/>
      <c r="S234" s="397"/>
      <c r="T234" s="19"/>
      <c r="U234" s="19"/>
      <c r="V234" s="19"/>
      <c r="W234" s="19"/>
      <c r="X234" s="19"/>
      <c r="Y234" s="19"/>
      <c r="Z234" s="19"/>
      <c r="AA234" s="19"/>
      <c r="AB234" s="19"/>
      <c r="AC234" s="19"/>
      <c r="AD234" s="19"/>
      <c r="AE234" s="19"/>
      <c r="AF234" s="19"/>
      <c r="AG234" s="19"/>
      <c r="AH234" s="19"/>
      <c r="AI234" s="19"/>
      <c r="AJ234" s="364"/>
      <c r="AK234" s="364"/>
      <c r="AL234" s="364"/>
      <c r="AM234" s="364"/>
      <c r="AN234" s="364"/>
      <c r="AO234" s="364"/>
      <c r="AP234" s="364"/>
      <c r="AQ234" s="364"/>
      <c r="AR234" s="13"/>
      <c r="AS234" s="19"/>
      <c r="AT234" s="19"/>
      <c r="AU234" s="19"/>
      <c r="AV234" s="19"/>
      <c r="AW234" s="19"/>
      <c r="AX234" s="19"/>
      <c r="AY234" s="19"/>
      <c r="AZ234" s="364"/>
      <c r="BA234" s="364"/>
      <c r="BB234" s="364"/>
      <c r="BC234" s="364"/>
      <c r="BD234" s="364"/>
      <c r="BE234" s="364"/>
      <c r="BF234" s="364"/>
      <c r="BG234" s="364"/>
      <c r="BH234" s="13"/>
      <c r="BU234" s="216" t="str">
        <f>LOOKUP(A234,'Dropdown-Content (Hidden)'!$F$138:$F$188,'Dropdown-Content (Hidden)'!$N$138:$N$188)</f>
        <v/>
      </c>
      <c r="BV234" s="219">
        <f>LOOKUP(A234,'Dropdown-Content (Hidden)'!$F$138:$F$188,'Dropdown-Content (Hidden)'!$O$138:$O$188)</f>
        <v>0</v>
      </c>
      <c r="BW234" s="219"/>
      <c r="BY234" s="253" t="str">
        <f t="shared" si="24"/>
        <v/>
      </c>
    </row>
    <row r="235" spans="1:77" ht="23.25" hidden="1" customHeight="1" x14ac:dyDescent="0.25">
      <c r="A235" s="45">
        <v>49</v>
      </c>
      <c r="B235" s="374" t="str">
        <f>LOOKUP(A235,'Dropdown-Content (Hidden)'!$F$138:$F$188,'Dropdown-Content (Hidden)'!$B$138:$B$188)</f>
        <v xml:space="preserve">  </v>
      </c>
      <c r="C235" s="374"/>
      <c r="D235" s="374"/>
      <c r="E235" s="374"/>
      <c r="F235" s="374"/>
      <c r="G235" s="374"/>
      <c r="H235" s="374"/>
      <c r="I235" s="374"/>
      <c r="J235" s="374"/>
      <c r="K235" s="374"/>
      <c r="L235" s="374"/>
      <c r="M235" s="374"/>
      <c r="N235" s="374"/>
      <c r="O235" s="374"/>
      <c r="P235" s="374"/>
      <c r="Q235" s="374"/>
      <c r="R235" s="374"/>
      <c r="S235" s="397"/>
      <c r="T235" s="19"/>
      <c r="U235" s="19"/>
      <c r="V235" s="19"/>
      <c r="W235" s="19"/>
      <c r="X235" s="19"/>
      <c r="Y235" s="19"/>
      <c r="Z235" s="19"/>
      <c r="AA235" s="19"/>
      <c r="AB235" s="19"/>
      <c r="AC235" s="19"/>
      <c r="AD235" s="19"/>
      <c r="AE235" s="19"/>
      <c r="AF235" s="19"/>
      <c r="AG235" s="19"/>
      <c r="AH235" s="19"/>
      <c r="AI235" s="19"/>
      <c r="AJ235" s="364"/>
      <c r="AK235" s="364"/>
      <c r="AL235" s="364"/>
      <c r="AM235" s="364"/>
      <c r="AN235" s="364"/>
      <c r="AO235" s="364"/>
      <c r="AP235" s="364"/>
      <c r="AQ235" s="364"/>
      <c r="AR235" s="13"/>
      <c r="AS235" s="19"/>
      <c r="AT235" s="19"/>
      <c r="AU235" s="19"/>
      <c r="AV235" s="19"/>
      <c r="AW235" s="19"/>
      <c r="AX235" s="19"/>
      <c r="AY235" s="19"/>
      <c r="AZ235" s="364"/>
      <c r="BA235" s="364"/>
      <c r="BB235" s="364"/>
      <c r="BC235" s="364"/>
      <c r="BD235" s="364"/>
      <c r="BE235" s="364"/>
      <c r="BF235" s="364"/>
      <c r="BG235" s="364"/>
      <c r="BH235" s="13"/>
      <c r="BU235" s="216" t="str">
        <f>LOOKUP(A235,'Dropdown-Content (Hidden)'!$F$138:$F$188,'Dropdown-Content (Hidden)'!$N$138:$N$188)</f>
        <v/>
      </c>
      <c r="BV235" s="219">
        <f>LOOKUP(A235,'Dropdown-Content (Hidden)'!$F$138:$F$188,'Dropdown-Content (Hidden)'!$O$138:$O$188)</f>
        <v>0</v>
      </c>
      <c r="BY235" s="253" t="str">
        <f t="shared" si="24"/>
        <v/>
      </c>
    </row>
    <row r="236" spans="1:77" ht="23.25" hidden="1" customHeight="1" x14ac:dyDescent="0.25">
      <c r="A236" s="45">
        <v>50</v>
      </c>
      <c r="B236" s="374" t="str">
        <f>LOOKUP(A236,'Dropdown-Content (Hidden)'!$F$138:$F$188,'Dropdown-Content (Hidden)'!$B$138:$B$188)</f>
        <v xml:space="preserve">  </v>
      </c>
      <c r="C236" s="374"/>
      <c r="D236" s="374"/>
      <c r="E236" s="374"/>
      <c r="F236" s="374"/>
      <c r="G236" s="374"/>
      <c r="H236" s="374"/>
      <c r="I236" s="374"/>
      <c r="J236" s="374"/>
      <c r="K236" s="374"/>
      <c r="L236" s="374"/>
      <c r="M236" s="374"/>
      <c r="N236" s="374"/>
      <c r="O236" s="374"/>
      <c r="P236" s="374"/>
      <c r="Q236" s="374"/>
      <c r="R236" s="374"/>
      <c r="S236" s="397"/>
      <c r="T236" s="19"/>
      <c r="U236" s="19"/>
      <c r="V236" s="19"/>
      <c r="W236" s="19"/>
      <c r="X236" s="19"/>
      <c r="Y236" s="19"/>
      <c r="Z236" s="19"/>
      <c r="AA236" s="19"/>
      <c r="AB236" s="19"/>
      <c r="AC236" s="19"/>
      <c r="AD236" s="19"/>
      <c r="AE236" s="19"/>
      <c r="AF236" s="19"/>
      <c r="AG236" s="19"/>
      <c r="AH236" s="19"/>
      <c r="AI236" s="19"/>
      <c r="AJ236" s="364"/>
      <c r="AK236" s="364"/>
      <c r="AL236" s="364"/>
      <c r="AM236" s="364"/>
      <c r="AN236" s="364"/>
      <c r="AO236" s="364"/>
      <c r="AP236" s="364"/>
      <c r="AQ236" s="364"/>
      <c r="AR236" s="13"/>
      <c r="AS236" s="19"/>
      <c r="AT236" s="19"/>
      <c r="AU236" s="19"/>
      <c r="AV236" s="19"/>
      <c r="AW236" s="19"/>
      <c r="AX236" s="19"/>
      <c r="AY236" s="19"/>
      <c r="AZ236" s="364"/>
      <c r="BA236" s="364"/>
      <c r="BB236" s="364"/>
      <c r="BC236" s="364"/>
      <c r="BD236" s="364"/>
      <c r="BE236" s="364"/>
      <c r="BF236" s="364"/>
      <c r="BG236" s="364"/>
      <c r="BH236" s="13"/>
      <c r="BU236" s="216" t="str">
        <f>LOOKUP(A236,'Dropdown-Content (Hidden)'!$F$138:$F$188,'Dropdown-Content (Hidden)'!$N$138:$N$188)</f>
        <v/>
      </c>
      <c r="BV236" s="219">
        <f>LOOKUP(A236,'Dropdown-Content (Hidden)'!$F$138:$F$188,'Dropdown-Content (Hidden)'!$O$138:$O$188)</f>
        <v>0</v>
      </c>
      <c r="BY236" s="253" t="str">
        <f t="shared" si="24"/>
        <v/>
      </c>
    </row>
    <row r="237" spans="1:77" x14ac:dyDescent="0.2">
      <c r="A237" s="7"/>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V237" s="219"/>
    </row>
    <row r="238" spans="1:77" x14ac:dyDescent="0.2">
      <c r="A238" s="7"/>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row>
    <row r="239" spans="1:77" ht="32.25" customHeight="1" x14ac:dyDescent="0.25">
      <c r="A239" s="7"/>
      <c r="B239" s="13"/>
      <c r="C239" s="13"/>
      <c r="D239" s="13"/>
      <c r="E239" s="13"/>
      <c r="F239" s="13"/>
      <c r="G239" s="13"/>
      <c r="H239" s="13"/>
      <c r="I239" s="13"/>
      <c r="J239" s="13"/>
      <c r="K239" s="13"/>
      <c r="L239" s="13"/>
      <c r="M239" s="13"/>
      <c r="N239" s="13"/>
      <c r="O239" s="13"/>
      <c r="P239" s="13"/>
      <c r="Q239" s="13"/>
      <c r="R239" s="13"/>
      <c r="S239" s="13"/>
      <c r="T239" s="41" t="s">
        <v>106</v>
      </c>
      <c r="U239" s="41"/>
      <c r="V239" s="41"/>
      <c r="W239" s="41"/>
      <c r="X239" s="41"/>
      <c r="Y239" s="37"/>
      <c r="Z239" s="37"/>
      <c r="AA239" s="37"/>
      <c r="AB239" s="37"/>
      <c r="AC239" s="37"/>
      <c r="AD239" s="37"/>
      <c r="AE239" s="37"/>
      <c r="AF239" s="37"/>
      <c r="AG239" s="37"/>
      <c r="AH239" s="436" t="s">
        <v>913</v>
      </c>
      <c r="AI239" s="436"/>
      <c r="AJ239" s="436"/>
      <c r="AK239" s="436"/>
      <c r="AL239" s="436"/>
      <c r="AM239" s="436"/>
      <c r="AN239" s="436"/>
      <c r="AO239" s="436"/>
      <c r="AP239" s="436"/>
      <c r="AQ239" s="436"/>
      <c r="AR239" s="436"/>
      <c r="AS239" s="436"/>
      <c r="AT239" s="13"/>
    </row>
    <row r="240" spans="1:77" ht="18.75" customHeight="1" x14ac:dyDescent="0.2">
      <c r="A240" s="7"/>
      <c r="B240" s="13"/>
      <c r="C240" s="13"/>
      <c r="D240" s="13"/>
      <c r="E240" s="13"/>
      <c r="F240" s="13"/>
      <c r="G240" s="13"/>
      <c r="H240" s="13"/>
      <c r="I240" s="13"/>
      <c r="J240" s="13"/>
      <c r="K240" s="13"/>
      <c r="L240" s="13"/>
      <c r="M240" s="13"/>
      <c r="N240" s="13"/>
      <c r="O240" s="13"/>
      <c r="P240" s="13"/>
      <c r="Q240" s="13"/>
      <c r="R240" s="13"/>
      <c r="S240" s="13"/>
      <c r="T240" s="83" t="s">
        <v>271</v>
      </c>
      <c r="U240" s="35"/>
      <c r="V240" s="35"/>
      <c r="W240" s="35"/>
      <c r="X240" s="35"/>
      <c r="Y240" s="13"/>
      <c r="Z240" s="13"/>
      <c r="AA240" s="13"/>
      <c r="AB240" s="13"/>
      <c r="AC240" s="13"/>
      <c r="AD240" s="13"/>
      <c r="AE240" s="13"/>
      <c r="AF240" s="13"/>
      <c r="AG240" s="13"/>
      <c r="AH240" s="83" t="s">
        <v>271</v>
      </c>
      <c r="AI240" s="14"/>
      <c r="AJ240" s="14"/>
      <c r="AK240" s="14"/>
      <c r="AL240" s="14"/>
      <c r="AM240" s="14"/>
      <c r="AN240" s="13"/>
      <c r="AO240" s="13"/>
      <c r="AP240" s="13"/>
      <c r="AQ240" s="13"/>
      <c r="AR240" s="13"/>
      <c r="AS240" s="13"/>
      <c r="AT240" s="13"/>
    </row>
    <row r="241" spans="1:74" ht="136.5" x14ac:dyDescent="0.25">
      <c r="A241" s="7" t="s">
        <v>129</v>
      </c>
      <c r="B241" s="435" t="s">
        <v>1094</v>
      </c>
      <c r="C241" s="435"/>
      <c r="D241" s="435"/>
      <c r="E241" s="435"/>
      <c r="F241" s="435"/>
      <c r="G241" s="435"/>
      <c r="H241" s="435"/>
      <c r="I241" s="435"/>
      <c r="J241" s="435"/>
      <c r="K241" s="435"/>
      <c r="L241" s="435"/>
      <c r="M241" s="435"/>
      <c r="N241" s="435"/>
      <c r="O241" s="435"/>
      <c r="P241" s="435"/>
      <c r="Q241" s="435"/>
      <c r="R241" s="435"/>
      <c r="S241" s="13"/>
      <c r="T241" s="40" t="s">
        <v>102</v>
      </c>
      <c r="U241" s="40" t="s">
        <v>103</v>
      </c>
      <c r="V241" s="40" t="s">
        <v>104</v>
      </c>
      <c r="W241" s="42" t="s">
        <v>105</v>
      </c>
      <c r="X241" s="39" t="s">
        <v>171</v>
      </c>
      <c r="Y241" s="420" t="s">
        <v>312</v>
      </c>
      <c r="Z241" s="443"/>
      <c r="AA241" s="443"/>
      <c r="AB241" s="443"/>
      <c r="AC241" s="443"/>
      <c r="AD241" s="443"/>
      <c r="AE241" s="443"/>
      <c r="AF241" s="443"/>
      <c r="AG241" s="13"/>
      <c r="AH241" s="40" t="s">
        <v>109</v>
      </c>
      <c r="AI241" s="40" t="s">
        <v>107</v>
      </c>
      <c r="AJ241" s="40" t="s">
        <v>108</v>
      </c>
      <c r="AK241" s="39" t="s">
        <v>171</v>
      </c>
      <c r="AL241" s="384" t="s">
        <v>312</v>
      </c>
      <c r="AM241" s="355"/>
      <c r="AN241" s="355"/>
      <c r="AO241" s="355"/>
      <c r="AP241" s="355"/>
      <c r="AQ241" s="355"/>
      <c r="AR241" s="355"/>
      <c r="AS241" s="355"/>
      <c r="AT241" s="13"/>
      <c r="BU241" s="281" t="s">
        <v>356</v>
      </c>
      <c r="BV241" s="286" t="s">
        <v>561</v>
      </c>
    </row>
    <row r="242" spans="1:74" ht="25.5" customHeight="1" x14ac:dyDescent="0.25">
      <c r="A242" s="45">
        <v>1</v>
      </c>
      <c r="B242" s="374" t="str">
        <f>LOOKUP(A242,'Dropdown-Content (Hidden)'!$I$138:$I$188,'Dropdown-Content (Hidden)'!$B$138:$B$188)</f>
        <v xml:space="preserve">  </v>
      </c>
      <c r="C242" s="374"/>
      <c r="D242" s="374"/>
      <c r="E242" s="374"/>
      <c r="F242" s="374"/>
      <c r="G242" s="374"/>
      <c r="H242" s="374"/>
      <c r="I242" s="374"/>
      <c r="J242" s="374"/>
      <c r="K242" s="374"/>
      <c r="L242" s="374"/>
      <c r="M242" s="374"/>
      <c r="N242" s="374"/>
      <c r="O242" s="374"/>
      <c r="P242" s="374"/>
      <c r="Q242" s="374"/>
      <c r="R242" s="374"/>
      <c r="S242" s="397"/>
      <c r="T242" s="19"/>
      <c r="U242" s="19"/>
      <c r="V242" s="19"/>
      <c r="W242" s="19"/>
      <c r="X242" s="19"/>
      <c r="Y242" s="364"/>
      <c r="Z242" s="364"/>
      <c r="AA242" s="364"/>
      <c r="AB242" s="364"/>
      <c r="AC242" s="364"/>
      <c r="AD242" s="364"/>
      <c r="AE242" s="364"/>
      <c r="AF242" s="364"/>
      <c r="AG242" s="13"/>
      <c r="AH242" s="19"/>
      <c r="AI242" s="19"/>
      <c r="AJ242" s="19"/>
      <c r="AK242" s="19"/>
      <c r="AL242" s="364"/>
      <c r="AM242" s="364"/>
      <c r="AN242" s="364"/>
      <c r="AO242" s="364"/>
      <c r="AP242" s="364"/>
      <c r="AQ242" s="364"/>
      <c r="AR242" s="364"/>
      <c r="AS242" s="364"/>
      <c r="AT242" s="13"/>
      <c r="BU242" s="216" t="str">
        <f>LOOKUP(A242,'Dropdown-Content (Hidden)'!$I$138:$I$188,'Dropdown-Content (Hidden)'!$N$138:$N$188)</f>
        <v/>
      </c>
      <c r="BV242" s="219">
        <f>LOOKUP(A242,'Dropdown-Content (Hidden)'!$I$138:$I$188,'Dropdown-Content (Hidden)'!$O$138:$O$188)</f>
        <v>0</v>
      </c>
    </row>
    <row r="243" spans="1:74" ht="25.5" customHeight="1" x14ac:dyDescent="0.25">
      <c r="A243" s="45">
        <v>2</v>
      </c>
      <c r="B243" s="374" t="str">
        <f>LOOKUP(A243,'Dropdown-Content (Hidden)'!$I$138:$I$188,'Dropdown-Content (Hidden)'!$B$138:$B$188)</f>
        <v xml:space="preserve">  </v>
      </c>
      <c r="C243" s="374"/>
      <c r="D243" s="374"/>
      <c r="E243" s="374"/>
      <c r="F243" s="374"/>
      <c r="G243" s="374"/>
      <c r="H243" s="374"/>
      <c r="I243" s="374"/>
      <c r="J243" s="374"/>
      <c r="K243" s="374"/>
      <c r="L243" s="374"/>
      <c r="M243" s="374"/>
      <c r="N243" s="374"/>
      <c r="O243" s="374"/>
      <c r="P243" s="374"/>
      <c r="Q243" s="374"/>
      <c r="R243" s="374"/>
      <c r="S243" s="397"/>
      <c r="T243" s="19"/>
      <c r="U243" s="19"/>
      <c r="V243" s="19"/>
      <c r="W243" s="19"/>
      <c r="X243" s="19"/>
      <c r="Y243" s="364"/>
      <c r="Z243" s="364"/>
      <c r="AA243" s="364"/>
      <c r="AB243" s="364"/>
      <c r="AC243" s="364"/>
      <c r="AD243" s="364"/>
      <c r="AE243" s="364"/>
      <c r="AF243" s="364"/>
      <c r="AG243" s="13"/>
      <c r="AH243" s="19"/>
      <c r="AI243" s="19"/>
      <c r="AJ243" s="19"/>
      <c r="AK243" s="19"/>
      <c r="AL243" s="364"/>
      <c r="AM243" s="364"/>
      <c r="AN243" s="364"/>
      <c r="AO243" s="364"/>
      <c r="AP243" s="364"/>
      <c r="AQ243" s="364"/>
      <c r="AR243" s="364"/>
      <c r="AS243" s="364"/>
      <c r="AT243" s="13"/>
      <c r="BU243" s="216" t="str">
        <f>LOOKUP(A243,'Dropdown-Content (Hidden)'!$I$138:$I$188,'Dropdown-Content (Hidden)'!$N$138:$N$188)</f>
        <v/>
      </c>
      <c r="BV243" s="219">
        <f>LOOKUP(A243,'Dropdown-Content (Hidden)'!$I$138:$I$188,'Dropdown-Content (Hidden)'!$O$138:$O$188)</f>
        <v>0</v>
      </c>
    </row>
    <row r="244" spans="1:74" ht="25.5" customHeight="1" x14ac:dyDescent="0.25">
      <c r="A244" s="45">
        <v>3</v>
      </c>
      <c r="B244" s="374" t="str">
        <f>LOOKUP(A244,'Dropdown-Content (Hidden)'!$I$138:$I$188,'Dropdown-Content (Hidden)'!$B$138:$B$188)</f>
        <v xml:space="preserve">  </v>
      </c>
      <c r="C244" s="374"/>
      <c r="D244" s="374"/>
      <c r="E244" s="374"/>
      <c r="F244" s="374"/>
      <c r="G244" s="374"/>
      <c r="H244" s="374"/>
      <c r="I244" s="374"/>
      <c r="J244" s="374"/>
      <c r="K244" s="374"/>
      <c r="L244" s="374"/>
      <c r="M244" s="374"/>
      <c r="N244" s="374"/>
      <c r="O244" s="374"/>
      <c r="P244" s="374"/>
      <c r="Q244" s="374"/>
      <c r="R244" s="374"/>
      <c r="S244" s="397"/>
      <c r="T244" s="19"/>
      <c r="U244" s="19"/>
      <c r="V244" s="19"/>
      <c r="W244" s="19"/>
      <c r="X244" s="19"/>
      <c r="Y244" s="364"/>
      <c r="Z244" s="364"/>
      <c r="AA244" s="364"/>
      <c r="AB244" s="364"/>
      <c r="AC244" s="364"/>
      <c r="AD244" s="364"/>
      <c r="AE244" s="364"/>
      <c r="AF244" s="364"/>
      <c r="AG244" s="13"/>
      <c r="AH244" s="19"/>
      <c r="AI244" s="19"/>
      <c r="AJ244" s="19"/>
      <c r="AK244" s="19"/>
      <c r="AL244" s="364"/>
      <c r="AM244" s="364"/>
      <c r="AN244" s="364"/>
      <c r="AO244" s="364"/>
      <c r="AP244" s="364"/>
      <c r="AQ244" s="364"/>
      <c r="AR244" s="364"/>
      <c r="AS244" s="364"/>
      <c r="AT244" s="13"/>
      <c r="BU244" s="216" t="str">
        <f>LOOKUP(A244,'Dropdown-Content (Hidden)'!$I$138:$I$188,'Dropdown-Content (Hidden)'!$N$138:$N$188)</f>
        <v/>
      </c>
      <c r="BV244" s="219">
        <f>LOOKUP(A244,'Dropdown-Content (Hidden)'!$I$138:$I$188,'Dropdown-Content (Hidden)'!$O$138:$O$188)</f>
        <v>0</v>
      </c>
    </row>
    <row r="245" spans="1:74" ht="25.5" customHeight="1" x14ac:dyDescent="0.25">
      <c r="A245" s="45">
        <v>4</v>
      </c>
      <c r="B245" s="374" t="str">
        <f>LOOKUP(A245,'Dropdown-Content (Hidden)'!$I$138:$I$188,'Dropdown-Content (Hidden)'!$B$138:$B$188)</f>
        <v xml:space="preserve">  </v>
      </c>
      <c r="C245" s="374"/>
      <c r="D245" s="374"/>
      <c r="E245" s="374"/>
      <c r="F245" s="374"/>
      <c r="G245" s="374"/>
      <c r="H245" s="374"/>
      <c r="I245" s="374"/>
      <c r="J245" s="374"/>
      <c r="K245" s="374"/>
      <c r="L245" s="374"/>
      <c r="M245" s="374"/>
      <c r="N245" s="374"/>
      <c r="O245" s="374"/>
      <c r="P245" s="374"/>
      <c r="Q245" s="374"/>
      <c r="R245" s="374"/>
      <c r="S245" s="397"/>
      <c r="T245" s="19"/>
      <c r="U245" s="19"/>
      <c r="V245" s="19"/>
      <c r="W245" s="19"/>
      <c r="X245" s="19"/>
      <c r="Y245" s="364"/>
      <c r="Z245" s="364"/>
      <c r="AA245" s="364"/>
      <c r="AB245" s="364"/>
      <c r="AC245" s="364"/>
      <c r="AD245" s="364"/>
      <c r="AE245" s="364"/>
      <c r="AF245" s="364"/>
      <c r="AG245" s="13"/>
      <c r="AH245" s="19"/>
      <c r="AI245" s="19"/>
      <c r="AJ245" s="19"/>
      <c r="AK245" s="19"/>
      <c r="AL245" s="364"/>
      <c r="AM245" s="364"/>
      <c r="AN245" s="364"/>
      <c r="AO245" s="364"/>
      <c r="AP245" s="364"/>
      <c r="AQ245" s="364"/>
      <c r="AR245" s="364"/>
      <c r="AS245" s="364"/>
      <c r="AT245" s="13"/>
      <c r="BU245" s="216" t="str">
        <f>LOOKUP(A245,'Dropdown-Content (Hidden)'!$I$138:$I$188,'Dropdown-Content (Hidden)'!$N$138:$N$188)</f>
        <v/>
      </c>
      <c r="BV245" s="219">
        <f>LOOKUP(A245,'Dropdown-Content (Hidden)'!$I$138:$I$188,'Dropdown-Content (Hidden)'!$O$138:$O$188)</f>
        <v>0</v>
      </c>
    </row>
    <row r="246" spans="1:74" ht="25.5" customHeight="1" x14ac:dyDescent="0.25">
      <c r="A246" s="45">
        <v>5</v>
      </c>
      <c r="B246" s="374" t="str">
        <f>LOOKUP(A246,'Dropdown-Content (Hidden)'!$I$138:$I$188,'Dropdown-Content (Hidden)'!$B$138:$B$188)</f>
        <v xml:space="preserve">  </v>
      </c>
      <c r="C246" s="374"/>
      <c r="D246" s="374"/>
      <c r="E246" s="374"/>
      <c r="F246" s="374"/>
      <c r="G246" s="374"/>
      <c r="H246" s="374"/>
      <c r="I246" s="374"/>
      <c r="J246" s="374"/>
      <c r="K246" s="374"/>
      <c r="L246" s="374"/>
      <c r="M246" s="374"/>
      <c r="N246" s="374"/>
      <c r="O246" s="374"/>
      <c r="P246" s="374"/>
      <c r="Q246" s="374"/>
      <c r="R246" s="374"/>
      <c r="S246" s="397"/>
      <c r="T246" s="19"/>
      <c r="U246" s="19"/>
      <c r="V246" s="19"/>
      <c r="W246" s="19"/>
      <c r="X246" s="19"/>
      <c r="Y246" s="364"/>
      <c r="Z246" s="364"/>
      <c r="AA246" s="364"/>
      <c r="AB246" s="364"/>
      <c r="AC246" s="364"/>
      <c r="AD246" s="364"/>
      <c r="AE246" s="364"/>
      <c r="AF246" s="364"/>
      <c r="AG246" s="13"/>
      <c r="AH246" s="19"/>
      <c r="AI246" s="19"/>
      <c r="AJ246" s="19"/>
      <c r="AK246" s="19"/>
      <c r="AL246" s="364"/>
      <c r="AM246" s="364"/>
      <c r="AN246" s="364"/>
      <c r="AO246" s="364"/>
      <c r="AP246" s="364"/>
      <c r="AQ246" s="364"/>
      <c r="AR246" s="364"/>
      <c r="AS246" s="364"/>
      <c r="AT246" s="13"/>
      <c r="BU246" s="216" t="str">
        <f>LOOKUP(A246,'Dropdown-Content (Hidden)'!$I$138:$I$188,'Dropdown-Content (Hidden)'!$N$138:$N$188)</f>
        <v/>
      </c>
      <c r="BV246" s="219">
        <f>LOOKUP(A246,'Dropdown-Content (Hidden)'!$I$138:$I$188,'Dropdown-Content (Hidden)'!$O$138:$O$188)</f>
        <v>0</v>
      </c>
    </row>
    <row r="247" spans="1:74" ht="25.5" customHeight="1" x14ac:dyDescent="0.25">
      <c r="A247" s="45">
        <v>6</v>
      </c>
      <c r="B247" s="374" t="str">
        <f>LOOKUP(A247,'Dropdown-Content (Hidden)'!$I$138:$I$188,'Dropdown-Content (Hidden)'!$B$138:$B$188)</f>
        <v xml:space="preserve">  </v>
      </c>
      <c r="C247" s="374"/>
      <c r="D247" s="374"/>
      <c r="E247" s="374"/>
      <c r="F247" s="374"/>
      <c r="G247" s="374"/>
      <c r="H247" s="374"/>
      <c r="I247" s="374"/>
      <c r="J247" s="374"/>
      <c r="K247" s="374"/>
      <c r="L247" s="374"/>
      <c r="M247" s="374"/>
      <c r="N247" s="374"/>
      <c r="O247" s="374"/>
      <c r="P247" s="374"/>
      <c r="Q247" s="374"/>
      <c r="R247" s="374"/>
      <c r="S247" s="397"/>
      <c r="T247" s="19"/>
      <c r="U247" s="19"/>
      <c r="V247" s="19"/>
      <c r="W247" s="19"/>
      <c r="X247" s="19"/>
      <c r="Y247" s="364"/>
      <c r="Z247" s="364"/>
      <c r="AA247" s="364"/>
      <c r="AB247" s="364"/>
      <c r="AC247" s="364"/>
      <c r="AD247" s="364"/>
      <c r="AE247" s="364"/>
      <c r="AF247" s="364"/>
      <c r="AG247" s="13"/>
      <c r="AH247" s="19"/>
      <c r="AI247" s="19"/>
      <c r="AJ247" s="19"/>
      <c r="AK247" s="19"/>
      <c r="AL247" s="364"/>
      <c r="AM247" s="364"/>
      <c r="AN247" s="364"/>
      <c r="AO247" s="364"/>
      <c r="AP247" s="364"/>
      <c r="AQ247" s="364"/>
      <c r="AR247" s="364"/>
      <c r="AS247" s="364"/>
      <c r="AT247" s="13"/>
      <c r="BU247" s="216" t="str">
        <f>LOOKUP(A247,'Dropdown-Content (Hidden)'!$I$138:$I$188,'Dropdown-Content (Hidden)'!$N$138:$N$188)</f>
        <v/>
      </c>
      <c r="BV247" s="219">
        <f>LOOKUP(A247,'Dropdown-Content (Hidden)'!$I$138:$I$188,'Dropdown-Content (Hidden)'!$O$138:$O$188)</f>
        <v>0</v>
      </c>
    </row>
    <row r="248" spans="1:74" ht="25.5" customHeight="1" x14ac:dyDescent="0.25">
      <c r="A248" s="45">
        <v>7</v>
      </c>
      <c r="B248" s="374" t="str">
        <f>LOOKUP(A248,'Dropdown-Content (Hidden)'!$I$138:$I$188,'Dropdown-Content (Hidden)'!$B$138:$B$188)</f>
        <v xml:space="preserve">  </v>
      </c>
      <c r="C248" s="374"/>
      <c r="D248" s="374"/>
      <c r="E248" s="374"/>
      <c r="F248" s="374"/>
      <c r="G248" s="374"/>
      <c r="H248" s="374"/>
      <c r="I248" s="374"/>
      <c r="J248" s="374"/>
      <c r="K248" s="374"/>
      <c r="L248" s="374"/>
      <c r="M248" s="374"/>
      <c r="N248" s="374"/>
      <c r="O248" s="374"/>
      <c r="P248" s="374"/>
      <c r="Q248" s="374"/>
      <c r="R248" s="374"/>
      <c r="S248" s="397"/>
      <c r="T248" s="19"/>
      <c r="U248" s="19"/>
      <c r="V248" s="19"/>
      <c r="W248" s="19"/>
      <c r="X248" s="19"/>
      <c r="Y248" s="364"/>
      <c r="Z248" s="364"/>
      <c r="AA248" s="364"/>
      <c r="AB248" s="364"/>
      <c r="AC248" s="364"/>
      <c r="AD248" s="364"/>
      <c r="AE248" s="364"/>
      <c r="AF248" s="364"/>
      <c r="AG248" s="13"/>
      <c r="AH248" s="19"/>
      <c r="AI248" s="19"/>
      <c r="AJ248" s="19"/>
      <c r="AK248" s="19"/>
      <c r="AL248" s="364"/>
      <c r="AM248" s="364"/>
      <c r="AN248" s="364"/>
      <c r="AO248" s="364"/>
      <c r="AP248" s="364"/>
      <c r="AQ248" s="364"/>
      <c r="AR248" s="364"/>
      <c r="AS248" s="364"/>
      <c r="AT248" s="13"/>
      <c r="BU248" s="216" t="str">
        <f>LOOKUP(A248,'Dropdown-Content (Hidden)'!$I$138:$I$188,'Dropdown-Content (Hidden)'!$N$138:$N$188)</f>
        <v/>
      </c>
      <c r="BV248" s="219">
        <f>LOOKUP(A248,'Dropdown-Content (Hidden)'!$I$138:$I$188,'Dropdown-Content (Hidden)'!$O$138:$O$188)</f>
        <v>0</v>
      </c>
    </row>
    <row r="249" spans="1:74" ht="25.5" customHeight="1" x14ac:dyDescent="0.25">
      <c r="A249" s="45">
        <v>8</v>
      </c>
      <c r="B249" s="374" t="str">
        <f>LOOKUP(A249,'Dropdown-Content (Hidden)'!$I$138:$I$188,'Dropdown-Content (Hidden)'!$B$138:$B$188)</f>
        <v xml:space="preserve">  </v>
      </c>
      <c r="C249" s="374"/>
      <c r="D249" s="374"/>
      <c r="E249" s="374"/>
      <c r="F249" s="374"/>
      <c r="G249" s="374"/>
      <c r="H249" s="374"/>
      <c r="I249" s="374"/>
      <c r="J249" s="374"/>
      <c r="K249" s="374"/>
      <c r="L249" s="374"/>
      <c r="M249" s="374"/>
      <c r="N249" s="374"/>
      <c r="O249" s="374"/>
      <c r="P249" s="374"/>
      <c r="Q249" s="374"/>
      <c r="R249" s="374"/>
      <c r="S249" s="397"/>
      <c r="T249" s="19"/>
      <c r="U249" s="19"/>
      <c r="V249" s="19"/>
      <c r="W249" s="19"/>
      <c r="X249" s="19"/>
      <c r="Y249" s="364"/>
      <c r="Z249" s="364"/>
      <c r="AA249" s="364"/>
      <c r="AB249" s="364"/>
      <c r="AC249" s="364"/>
      <c r="AD249" s="364"/>
      <c r="AE249" s="364"/>
      <c r="AF249" s="364"/>
      <c r="AG249" s="13"/>
      <c r="AH249" s="19"/>
      <c r="AI249" s="19"/>
      <c r="AJ249" s="19"/>
      <c r="AK249" s="19"/>
      <c r="AL249" s="364"/>
      <c r="AM249" s="364"/>
      <c r="AN249" s="364"/>
      <c r="AO249" s="364"/>
      <c r="AP249" s="364"/>
      <c r="AQ249" s="364"/>
      <c r="AR249" s="364"/>
      <c r="AS249" s="364"/>
      <c r="AT249" s="13"/>
      <c r="BU249" s="216" t="str">
        <f>LOOKUP(A249,'Dropdown-Content (Hidden)'!$I$138:$I$188,'Dropdown-Content (Hidden)'!$N$138:$N$188)</f>
        <v/>
      </c>
      <c r="BV249" s="219">
        <f>LOOKUP(A249,'Dropdown-Content (Hidden)'!$I$138:$I$188,'Dropdown-Content (Hidden)'!$O$138:$O$188)</f>
        <v>0</v>
      </c>
    </row>
    <row r="250" spans="1:74" ht="25.5" customHeight="1" x14ac:dyDescent="0.25">
      <c r="A250" s="45">
        <v>9</v>
      </c>
      <c r="B250" s="374" t="str">
        <f>LOOKUP(A250,'Dropdown-Content (Hidden)'!$I$138:$I$188,'Dropdown-Content (Hidden)'!$B$138:$B$188)</f>
        <v xml:space="preserve">  </v>
      </c>
      <c r="C250" s="374"/>
      <c r="D250" s="374"/>
      <c r="E250" s="374"/>
      <c r="F250" s="374"/>
      <c r="G250" s="374"/>
      <c r="H250" s="374"/>
      <c r="I250" s="374"/>
      <c r="J250" s="374"/>
      <c r="K250" s="374"/>
      <c r="L250" s="374"/>
      <c r="M250" s="374"/>
      <c r="N250" s="374"/>
      <c r="O250" s="374"/>
      <c r="P250" s="374"/>
      <c r="Q250" s="374"/>
      <c r="R250" s="374"/>
      <c r="S250" s="397"/>
      <c r="T250" s="19"/>
      <c r="U250" s="19"/>
      <c r="V250" s="19"/>
      <c r="W250" s="19"/>
      <c r="X250" s="19"/>
      <c r="Y250" s="364"/>
      <c r="Z250" s="364"/>
      <c r="AA250" s="364"/>
      <c r="AB250" s="364"/>
      <c r="AC250" s="364"/>
      <c r="AD250" s="364"/>
      <c r="AE250" s="364"/>
      <c r="AF250" s="364"/>
      <c r="AG250" s="13"/>
      <c r="AH250" s="19"/>
      <c r="AI250" s="19"/>
      <c r="AJ250" s="19"/>
      <c r="AK250" s="19"/>
      <c r="AL250" s="364"/>
      <c r="AM250" s="364"/>
      <c r="AN250" s="364"/>
      <c r="AO250" s="364"/>
      <c r="AP250" s="364"/>
      <c r="AQ250" s="364"/>
      <c r="AR250" s="364"/>
      <c r="AS250" s="364"/>
      <c r="AT250" s="13"/>
      <c r="BU250" s="216" t="str">
        <f>LOOKUP(A250,'Dropdown-Content (Hidden)'!$I$138:$I$188,'Dropdown-Content (Hidden)'!$N$138:$N$188)</f>
        <v/>
      </c>
      <c r="BV250" s="219">
        <f>LOOKUP(A250,'Dropdown-Content (Hidden)'!$I$138:$I$188,'Dropdown-Content (Hidden)'!$O$138:$O$188)</f>
        <v>0</v>
      </c>
    </row>
    <row r="251" spans="1:74" ht="25.5" customHeight="1" x14ac:dyDescent="0.25">
      <c r="A251" s="45">
        <v>10</v>
      </c>
      <c r="B251" s="374" t="str">
        <f>LOOKUP(A251,'Dropdown-Content (Hidden)'!$I$138:$I$188,'Dropdown-Content (Hidden)'!$B$138:$B$188)</f>
        <v xml:space="preserve">  </v>
      </c>
      <c r="C251" s="374"/>
      <c r="D251" s="374"/>
      <c r="E251" s="374"/>
      <c r="F251" s="374"/>
      <c r="G251" s="374"/>
      <c r="H251" s="374"/>
      <c r="I251" s="374"/>
      <c r="J251" s="374"/>
      <c r="K251" s="374"/>
      <c r="L251" s="374"/>
      <c r="M251" s="374"/>
      <c r="N251" s="374"/>
      <c r="O251" s="374"/>
      <c r="P251" s="374"/>
      <c r="Q251" s="374"/>
      <c r="R251" s="374"/>
      <c r="S251" s="397"/>
      <c r="T251" s="19"/>
      <c r="U251" s="19"/>
      <c r="V251" s="19"/>
      <c r="W251" s="19"/>
      <c r="X251" s="19"/>
      <c r="Y251" s="364"/>
      <c r="Z251" s="364"/>
      <c r="AA251" s="364"/>
      <c r="AB251" s="364"/>
      <c r="AC251" s="364"/>
      <c r="AD251" s="364"/>
      <c r="AE251" s="364"/>
      <c r="AF251" s="364"/>
      <c r="AG251" s="13"/>
      <c r="AH251" s="19"/>
      <c r="AI251" s="19"/>
      <c r="AJ251" s="19"/>
      <c r="AK251" s="19"/>
      <c r="AL251" s="364"/>
      <c r="AM251" s="364"/>
      <c r="AN251" s="364"/>
      <c r="AO251" s="364"/>
      <c r="AP251" s="364"/>
      <c r="AQ251" s="364"/>
      <c r="AR251" s="364"/>
      <c r="AS251" s="364"/>
      <c r="AT251" s="13"/>
      <c r="BU251" s="216" t="str">
        <f>LOOKUP(A251,'Dropdown-Content (Hidden)'!$I$138:$I$188,'Dropdown-Content (Hidden)'!$N$138:$N$188)</f>
        <v/>
      </c>
      <c r="BV251" s="219">
        <f>LOOKUP(A251,'Dropdown-Content (Hidden)'!$I$138:$I$188,'Dropdown-Content (Hidden)'!$O$138:$O$188)</f>
        <v>0</v>
      </c>
    </row>
    <row r="252" spans="1:74" ht="25.5" customHeight="1" x14ac:dyDescent="0.25">
      <c r="A252" s="45">
        <v>11</v>
      </c>
      <c r="B252" s="374" t="str">
        <f>LOOKUP(A252,'Dropdown-Content (Hidden)'!$I$138:$I$188,'Dropdown-Content (Hidden)'!$B$138:$B$188)</f>
        <v xml:space="preserve">  </v>
      </c>
      <c r="C252" s="374"/>
      <c r="D252" s="374"/>
      <c r="E252" s="374"/>
      <c r="F252" s="374"/>
      <c r="G252" s="374"/>
      <c r="H252" s="374"/>
      <c r="I252" s="374"/>
      <c r="J252" s="374"/>
      <c r="K252" s="374"/>
      <c r="L252" s="374"/>
      <c r="M252" s="374"/>
      <c r="N252" s="374"/>
      <c r="O252" s="374"/>
      <c r="P252" s="374"/>
      <c r="Q252" s="374"/>
      <c r="R252" s="374"/>
      <c r="S252" s="397"/>
      <c r="T252" s="19"/>
      <c r="U252" s="19"/>
      <c r="V252" s="19"/>
      <c r="W252" s="19"/>
      <c r="X252" s="19"/>
      <c r="Y252" s="364"/>
      <c r="Z252" s="364"/>
      <c r="AA252" s="364"/>
      <c r="AB252" s="364"/>
      <c r="AC252" s="364"/>
      <c r="AD252" s="364"/>
      <c r="AE252" s="364"/>
      <c r="AF252" s="364"/>
      <c r="AG252" s="13"/>
      <c r="AH252" s="19"/>
      <c r="AI252" s="19"/>
      <c r="AJ252" s="19"/>
      <c r="AK252" s="19"/>
      <c r="AL252" s="364"/>
      <c r="AM252" s="364"/>
      <c r="AN252" s="364"/>
      <c r="AO252" s="364"/>
      <c r="AP252" s="364"/>
      <c r="AQ252" s="364"/>
      <c r="AR252" s="364"/>
      <c r="AS252" s="364"/>
      <c r="AT252" s="13"/>
      <c r="BU252" s="216" t="str">
        <f>LOOKUP(A252,'Dropdown-Content (Hidden)'!$I$138:$I$188,'Dropdown-Content (Hidden)'!$N$138:$N$188)</f>
        <v/>
      </c>
      <c r="BV252" s="219">
        <f>LOOKUP(A252,'Dropdown-Content (Hidden)'!$I$138:$I$188,'Dropdown-Content (Hidden)'!$O$138:$O$188)</f>
        <v>0</v>
      </c>
    </row>
    <row r="253" spans="1:74" ht="25.5" customHeight="1" x14ac:dyDescent="0.25">
      <c r="A253" s="45">
        <v>12</v>
      </c>
      <c r="B253" s="374" t="str">
        <f>LOOKUP(A253,'Dropdown-Content (Hidden)'!$I$138:$I$188,'Dropdown-Content (Hidden)'!$B$138:$B$188)</f>
        <v xml:space="preserve">  </v>
      </c>
      <c r="C253" s="374"/>
      <c r="D253" s="374"/>
      <c r="E253" s="374"/>
      <c r="F253" s="374"/>
      <c r="G253" s="374"/>
      <c r="H253" s="374"/>
      <c r="I253" s="374"/>
      <c r="J253" s="374"/>
      <c r="K253" s="374"/>
      <c r="L253" s="374"/>
      <c r="M253" s="374"/>
      <c r="N253" s="374"/>
      <c r="O253" s="374"/>
      <c r="P253" s="374"/>
      <c r="Q253" s="374"/>
      <c r="R253" s="374"/>
      <c r="S253" s="397"/>
      <c r="T253" s="19"/>
      <c r="U253" s="19"/>
      <c r="V253" s="19"/>
      <c r="W253" s="19"/>
      <c r="X253" s="19"/>
      <c r="Y253" s="364"/>
      <c r="Z253" s="364"/>
      <c r="AA253" s="364"/>
      <c r="AB253" s="364"/>
      <c r="AC253" s="364"/>
      <c r="AD253" s="364"/>
      <c r="AE253" s="364"/>
      <c r="AF253" s="364"/>
      <c r="AG253" s="13"/>
      <c r="AH253" s="19"/>
      <c r="AI253" s="19"/>
      <c r="AJ253" s="19"/>
      <c r="AK253" s="19"/>
      <c r="AL253" s="364"/>
      <c r="AM253" s="364"/>
      <c r="AN253" s="364"/>
      <c r="AO253" s="364"/>
      <c r="AP253" s="364"/>
      <c r="AQ253" s="364"/>
      <c r="AR253" s="364"/>
      <c r="AS253" s="364"/>
      <c r="AT253" s="13"/>
      <c r="BU253" s="216" t="str">
        <f>LOOKUP(A253,'Dropdown-Content (Hidden)'!$I$138:$I$188,'Dropdown-Content (Hidden)'!$N$138:$N$188)</f>
        <v/>
      </c>
      <c r="BV253" s="219">
        <f>LOOKUP(A253,'Dropdown-Content (Hidden)'!$I$138:$I$188,'Dropdown-Content (Hidden)'!$O$138:$O$188)</f>
        <v>0</v>
      </c>
    </row>
    <row r="254" spans="1:74" ht="25.5" customHeight="1" x14ac:dyDescent="0.25">
      <c r="A254" s="45">
        <v>13</v>
      </c>
      <c r="B254" s="374" t="str">
        <f>LOOKUP(A254,'Dropdown-Content (Hidden)'!$I$138:$I$188,'Dropdown-Content (Hidden)'!$B$138:$B$188)</f>
        <v xml:space="preserve">  </v>
      </c>
      <c r="C254" s="374"/>
      <c r="D254" s="374"/>
      <c r="E254" s="374"/>
      <c r="F254" s="374"/>
      <c r="G254" s="374"/>
      <c r="H254" s="374"/>
      <c r="I254" s="374"/>
      <c r="J254" s="374"/>
      <c r="K254" s="374"/>
      <c r="L254" s="374"/>
      <c r="M254" s="374"/>
      <c r="N254" s="374"/>
      <c r="O254" s="374"/>
      <c r="P254" s="374"/>
      <c r="Q254" s="374"/>
      <c r="R254" s="374"/>
      <c r="S254" s="397"/>
      <c r="T254" s="19"/>
      <c r="U254" s="19"/>
      <c r="V254" s="19"/>
      <c r="W254" s="19"/>
      <c r="X254" s="19"/>
      <c r="Y254" s="364"/>
      <c r="Z254" s="364"/>
      <c r="AA254" s="364"/>
      <c r="AB254" s="364"/>
      <c r="AC254" s="364"/>
      <c r="AD254" s="364"/>
      <c r="AE254" s="364"/>
      <c r="AF254" s="364"/>
      <c r="AG254" s="13"/>
      <c r="AH254" s="19"/>
      <c r="AI254" s="19"/>
      <c r="AJ254" s="19"/>
      <c r="AK254" s="19"/>
      <c r="AL254" s="364"/>
      <c r="AM254" s="364"/>
      <c r="AN254" s="364"/>
      <c r="AO254" s="364"/>
      <c r="AP254" s="364"/>
      <c r="AQ254" s="364"/>
      <c r="AR254" s="364"/>
      <c r="AS254" s="364"/>
      <c r="AT254" s="13"/>
      <c r="BU254" s="216" t="str">
        <f>LOOKUP(A254,'Dropdown-Content (Hidden)'!$I$138:$I$188,'Dropdown-Content (Hidden)'!$N$138:$N$188)</f>
        <v/>
      </c>
      <c r="BV254" s="219">
        <f>LOOKUP(A254,'Dropdown-Content (Hidden)'!$I$138:$I$188,'Dropdown-Content (Hidden)'!$O$138:$O$188)</f>
        <v>0</v>
      </c>
    </row>
    <row r="255" spans="1:74" ht="25.5" customHeight="1" x14ac:dyDescent="0.25">
      <c r="A255" s="45">
        <v>14</v>
      </c>
      <c r="B255" s="374" t="str">
        <f>LOOKUP(A255,'Dropdown-Content (Hidden)'!$I$138:$I$188,'Dropdown-Content (Hidden)'!$B$138:$B$188)</f>
        <v xml:space="preserve">  </v>
      </c>
      <c r="C255" s="374"/>
      <c r="D255" s="374"/>
      <c r="E255" s="374"/>
      <c r="F255" s="374"/>
      <c r="G255" s="374"/>
      <c r="H255" s="374"/>
      <c r="I255" s="374"/>
      <c r="J255" s="374"/>
      <c r="K255" s="374"/>
      <c r="L255" s="374"/>
      <c r="M255" s="374"/>
      <c r="N255" s="374"/>
      <c r="O255" s="374"/>
      <c r="P255" s="374"/>
      <c r="Q255" s="374"/>
      <c r="R255" s="374"/>
      <c r="S255" s="397"/>
      <c r="T255" s="19"/>
      <c r="U255" s="19"/>
      <c r="V255" s="19"/>
      <c r="W255" s="19"/>
      <c r="X255" s="19"/>
      <c r="Y255" s="364"/>
      <c r="Z255" s="364"/>
      <c r="AA255" s="364"/>
      <c r="AB255" s="364"/>
      <c r="AC255" s="364"/>
      <c r="AD255" s="364"/>
      <c r="AE255" s="364"/>
      <c r="AF255" s="364"/>
      <c r="AG255" s="13"/>
      <c r="AH255" s="19"/>
      <c r="AI255" s="19"/>
      <c r="AJ255" s="19"/>
      <c r="AK255" s="19"/>
      <c r="AL255" s="364"/>
      <c r="AM255" s="364"/>
      <c r="AN255" s="364"/>
      <c r="AO255" s="364"/>
      <c r="AP255" s="364"/>
      <c r="AQ255" s="364"/>
      <c r="AR255" s="364"/>
      <c r="AS255" s="364"/>
      <c r="AT255" s="13"/>
      <c r="BU255" s="216" t="str">
        <f>LOOKUP(A255,'Dropdown-Content (Hidden)'!$I$138:$I$188,'Dropdown-Content (Hidden)'!$N$138:$N$188)</f>
        <v/>
      </c>
      <c r="BV255" s="219">
        <f>LOOKUP(A255,'Dropdown-Content (Hidden)'!$I$138:$I$188,'Dropdown-Content (Hidden)'!$O$138:$O$188)</f>
        <v>0</v>
      </c>
    </row>
    <row r="256" spans="1:74" ht="25.5" customHeight="1" x14ac:dyDescent="0.25">
      <c r="A256" s="45">
        <v>15</v>
      </c>
      <c r="B256" s="374" t="str">
        <f>LOOKUP(A256,'Dropdown-Content (Hidden)'!$I$138:$I$188,'Dropdown-Content (Hidden)'!$B$138:$B$188)</f>
        <v xml:space="preserve">  </v>
      </c>
      <c r="C256" s="374"/>
      <c r="D256" s="374"/>
      <c r="E256" s="374"/>
      <c r="F256" s="374"/>
      <c r="G256" s="374"/>
      <c r="H256" s="374"/>
      <c r="I256" s="374"/>
      <c r="J256" s="374"/>
      <c r="K256" s="374"/>
      <c r="L256" s="374"/>
      <c r="M256" s="374"/>
      <c r="N256" s="374"/>
      <c r="O256" s="374"/>
      <c r="P256" s="374"/>
      <c r="Q256" s="374"/>
      <c r="R256" s="374"/>
      <c r="S256" s="397"/>
      <c r="T256" s="19"/>
      <c r="U256" s="19"/>
      <c r="V256" s="19"/>
      <c r="W256" s="19"/>
      <c r="X256" s="19"/>
      <c r="Y256" s="364"/>
      <c r="Z256" s="364"/>
      <c r="AA256" s="364"/>
      <c r="AB256" s="364"/>
      <c r="AC256" s="364"/>
      <c r="AD256" s="364"/>
      <c r="AE256" s="364"/>
      <c r="AF256" s="364"/>
      <c r="AG256" s="13"/>
      <c r="AH256" s="19"/>
      <c r="AI256" s="19"/>
      <c r="AJ256" s="19"/>
      <c r="AK256" s="19"/>
      <c r="AL256" s="364"/>
      <c r="AM256" s="364"/>
      <c r="AN256" s="364"/>
      <c r="AO256" s="364"/>
      <c r="AP256" s="364"/>
      <c r="AQ256" s="364"/>
      <c r="AR256" s="364"/>
      <c r="AS256" s="364"/>
      <c r="AT256" s="13"/>
      <c r="BU256" s="216" t="str">
        <f>LOOKUP(A256,'Dropdown-Content (Hidden)'!$I$138:$I$188,'Dropdown-Content (Hidden)'!$N$138:$N$188)</f>
        <v/>
      </c>
      <c r="BV256" s="219">
        <f>LOOKUP(A256,'Dropdown-Content (Hidden)'!$I$138:$I$188,'Dropdown-Content (Hidden)'!$O$138:$O$188)</f>
        <v>0</v>
      </c>
    </row>
    <row r="257" spans="1:74" ht="25.5" customHeight="1" x14ac:dyDescent="0.25">
      <c r="A257" s="45">
        <v>16</v>
      </c>
      <c r="B257" s="374" t="str">
        <f>LOOKUP(A257,'Dropdown-Content (Hidden)'!$I$138:$I$188,'Dropdown-Content (Hidden)'!$B$138:$B$188)</f>
        <v xml:space="preserve">  </v>
      </c>
      <c r="C257" s="374"/>
      <c r="D257" s="374"/>
      <c r="E257" s="374"/>
      <c r="F257" s="374"/>
      <c r="G257" s="374"/>
      <c r="H257" s="374"/>
      <c r="I257" s="374"/>
      <c r="J257" s="374"/>
      <c r="K257" s="374"/>
      <c r="L257" s="374"/>
      <c r="M257" s="374"/>
      <c r="N257" s="374"/>
      <c r="O257" s="374"/>
      <c r="P257" s="374"/>
      <c r="Q257" s="374"/>
      <c r="R257" s="374"/>
      <c r="S257" s="397"/>
      <c r="T257" s="19"/>
      <c r="U257" s="19"/>
      <c r="V257" s="19"/>
      <c r="W257" s="19"/>
      <c r="X257" s="19"/>
      <c r="Y257" s="364"/>
      <c r="Z257" s="364"/>
      <c r="AA257" s="364"/>
      <c r="AB257" s="364"/>
      <c r="AC257" s="364"/>
      <c r="AD257" s="364"/>
      <c r="AE257" s="364"/>
      <c r="AF257" s="364"/>
      <c r="AG257" s="13"/>
      <c r="AH257" s="19"/>
      <c r="AI257" s="19"/>
      <c r="AJ257" s="19"/>
      <c r="AK257" s="19"/>
      <c r="AL257" s="364"/>
      <c r="AM257" s="364"/>
      <c r="AN257" s="364"/>
      <c r="AO257" s="364"/>
      <c r="AP257" s="364"/>
      <c r="AQ257" s="364"/>
      <c r="AR257" s="364"/>
      <c r="AS257" s="364"/>
      <c r="AT257" s="13"/>
      <c r="BU257" s="216" t="str">
        <f>LOOKUP(A257,'Dropdown-Content (Hidden)'!$I$138:$I$188,'Dropdown-Content (Hidden)'!$N$138:$N$188)</f>
        <v/>
      </c>
      <c r="BV257" s="219">
        <f>LOOKUP(A257,'Dropdown-Content (Hidden)'!$I$138:$I$188,'Dropdown-Content (Hidden)'!$O$138:$O$188)</f>
        <v>0</v>
      </c>
    </row>
    <row r="258" spans="1:74" ht="25.5" customHeight="1" x14ac:dyDescent="0.25">
      <c r="A258" s="45">
        <v>17</v>
      </c>
      <c r="B258" s="374" t="str">
        <f>LOOKUP(A258,'Dropdown-Content (Hidden)'!$I$138:$I$188,'Dropdown-Content (Hidden)'!$B$138:$B$188)</f>
        <v xml:space="preserve">  </v>
      </c>
      <c r="C258" s="374"/>
      <c r="D258" s="374"/>
      <c r="E258" s="374"/>
      <c r="F258" s="374"/>
      <c r="G258" s="374"/>
      <c r="H258" s="374"/>
      <c r="I258" s="374"/>
      <c r="J258" s="374"/>
      <c r="K258" s="374"/>
      <c r="L258" s="374"/>
      <c r="M258" s="374"/>
      <c r="N258" s="374"/>
      <c r="O258" s="374"/>
      <c r="P258" s="374"/>
      <c r="Q258" s="374"/>
      <c r="R258" s="374"/>
      <c r="S258" s="397"/>
      <c r="T258" s="19"/>
      <c r="U258" s="19"/>
      <c r="V258" s="19"/>
      <c r="W258" s="19"/>
      <c r="X258" s="19"/>
      <c r="Y258" s="364"/>
      <c r="Z258" s="364"/>
      <c r="AA258" s="364"/>
      <c r="AB258" s="364"/>
      <c r="AC258" s="364"/>
      <c r="AD258" s="364"/>
      <c r="AE258" s="364"/>
      <c r="AF258" s="364"/>
      <c r="AG258" s="13"/>
      <c r="AH258" s="19"/>
      <c r="AI258" s="19"/>
      <c r="AJ258" s="19"/>
      <c r="AK258" s="19"/>
      <c r="AL258" s="364"/>
      <c r="AM258" s="364"/>
      <c r="AN258" s="364"/>
      <c r="AO258" s="364"/>
      <c r="AP258" s="364"/>
      <c r="AQ258" s="364"/>
      <c r="AR258" s="364"/>
      <c r="AS258" s="364"/>
      <c r="AT258" s="13"/>
      <c r="BU258" s="216" t="str">
        <f>LOOKUP(A258,'Dropdown-Content (Hidden)'!$I$138:$I$188,'Dropdown-Content (Hidden)'!$N$138:$N$188)</f>
        <v/>
      </c>
      <c r="BV258" s="219">
        <f>LOOKUP(A258,'Dropdown-Content (Hidden)'!$I$138:$I$188,'Dropdown-Content (Hidden)'!$O$138:$O$188)</f>
        <v>0</v>
      </c>
    </row>
    <row r="259" spans="1:74" ht="25.5" customHeight="1" x14ac:dyDescent="0.25">
      <c r="A259" s="45">
        <v>18</v>
      </c>
      <c r="B259" s="374" t="str">
        <f>LOOKUP(A259,'Dropdown-Content (Hidden)'!$I$138:$I$188,'Dropdown-Content (Hidden)'!$B$138:$B$188)</f>
        <v xml:space="preserve">  </v>
      </c>
      <c r="C259" s="374"/>
      <c r="D259" s="374"/>
      <c r="E259" s="374"/>
      <c r="F259" s="374"/>
      <c r="G259" s="374"/>
      <c r="H259" s="374"/>
      <c r="I259" s="374"/>
      <c r="J259" s="374"/>
      <c r="K259" s="374"/>
      <c r="L259" s="374"/>
      <c r="M259" s="374"/>
      <c r="N259" s="374"/>
      <c r="O259" s="374"/>
      <c r="P259" s="374"/>
      <c r="Q259" s="374"/>
      <c r="R259" s="374"/>
      <c r="S259" s="397"/>
      <c r="T259" s="19"/>
      <c r="U259" s="19"/>
      <c r="V259" s="19"/>
      <c r="W259" s="19"/>
      <c r="X259" s="19"/>
      <c r="Y259" s="364"/>
      <c r="Z259" s="364"/>
      <c r="AA259" s="364"/>
      <c r="AB259" s="364"/>
      <c r="AC259" s="364"/>
      <c r="AD259" s="364"/>
      <c r="AE259" s="364"/>
      <c r="AF259" s="364"/>
      <c r="AG259" s="13"/>
      <c r="AH259" s="19"/>
      <c r="AI259" s="19"/>
      <c r="AJ259" s="19"/>
      <c r="AK259" s="19"/>
      <c r="AL259" s="364"/>
      <c r="AM259" s="364"/>
      <c r="AN259" s="364"/>
      <c r="AO259" s="364"/>
      <c r="AP259" s="364"/>
      <c r="AQ259" s="364"/>
      <c r="AR259" s="364"/>
      <c r="AS259" s="364"/>
      <c r="AT259" s="13"/>
      <c r="BU259" s="216" t="str">
        <f>LOOKUP(A259,'Dropdown-Content (Hidden)'!$I$138:$I$188,'Dropdown-Content (Hidden)'!$N$138:$N$188)</f>
        <v/>
      </c>
      <c r="BV259" s="219">
        <f>LOOKUP(A259,'Dropdown-Content (Hidden)'!$I$138:$I$188,'Dropdown-Content (Hidden)'!$O$138:$O$188)</f>
        <v>0</v>
      </c>
    </row>
    <row r="260" spans="1:74" ht="25.5" customHeight="1" x14ac:dyDescent="0.25">
      <c r="A260" s="45">
        <v>19</v>
      </c>
      <c r="B260" s="374" t="str">
        <f>LOOKUP(A260,'Dropdown-Content (Hidden)'!$I$138:$I$188,'Dropdown-Content (Hidden)'!$B$138:$B$188)</f>
        <v xml:space="preserve">  </v>
      </c>
      <c r="C260" s="374"/>
      <c r="D260" s="374"/>
      <c r="E260" s="374"/>
      <c r="F260" s="374"/>
      <c r="G260" s="374"/>
      <c r="H260" s="374"/>
      <c r="I260" s="374"/>
      <c r="J260" s="374"/>
      <c r="K260" s="374"/>
      <c r="L260" s="374"/>
      <c r="M260" s="374"/>
      <c r="N260" s="374"/>
      <c r="O260" s="374"/>
      <c r="P260" s="374"/>
      <c r="Q260" s="374"/>
      <c r="R260" s="374"/>
      <c r="S260" s="397"/>
      <c r="T260" s="19"/>
      <c r="U260" s="19"/>
      <c r="V260" s="19"/>
      <c r="W260" s="19"/>
      <c r="X260" s="19"/>
      <c r="Y260" s="364"/>
      <c r="Z260" s="364"/>
      <c r="AA260" s="364"/>
      <c r="AB260" s="364"/>
      <c r="AC260" s="364"/>
      <c r="AD260" s="364"/>
      <c r="AE260" s="364"/>
      <c r="AF260" s="364"/>
      <c r="AG260" s="13"/>
      <c r="AH260" s="19"/>
      <c r="AI260" s="19"/>
      <c r="AJ260" s="19"/>
      <c r="AK260" s="19"/>
      <c r="AL260" s="364"/>
      <c r="AM260" s="364"/>
      <c r="AN260" s="364"/>
      <c r="AO260" s="364"/>
      <c r="AP260" s="364"/>
      <c r="AQ260" s="364"/>
      <c r="AR260" s="364"/>
      <c r="AS260" s="364"/>
      <c r="AT260" s="13"/>
      <c r="BU260" s="216" t="str">
        <f>LOOKUP(A260,'Dropdown-Content (Hidden)'!$I$138:$I$188,'Dropdown-Content (Hidden)'!$N$138:$N$188)</f>
        <v/>
      </c>
      <c r="BV260" s="219">
        <f>LOOKUP(A260,'Dropdown-Content (Hidden)'!$I$138:$I$188,'Dropdown-Content (Hidden)'!$O$138:$O$188)</f>
        <v>0</v>
      </c>
    </row>
    <row r="261" spans="1:74" ht="25.5" customHeight="1" x14ac:dyDescent="0.25">
      <c r="A261" s="45">
        <v>20</v>
      </c>
      <c r="B261" s="374" t="str">
        <f>LOOKUP(A261,'Dropdown-Content (Hidden)'!$I$138:$I$188,'Dropdown-Content (Hidden)'!$B$138:$B$188)</f>
        <v xml:space="preserve">  </v>
      </c>
      <c r="C261" s="374"/>
      <c r="D261" s="374"/>
      <c r="E261" s="374"/>
      <c r="F261" s="374"/>
      <c r="G261" s="374"/>
      <c r="H261" s="374"/>
      <c r="I261" s="374"/>
      <c r="J261" s="374"/>
      <c r="K261" s="374"/>
      <c r="L261" s="374"/>
      <c r="M261" s="374"/>
      <c r="N261" s="374"/>
      <c r="O261" s="374"/>
      <c r="P261" s="374"/>
      <c r="Q261" s="374"/>
      <c r="R261" s="374"/>
      <c r="S261" s="397"/>
      <c r="T261" s="19"/>
      <c r="U261" s="19"/>
      <c r="V261" s="19"/>
      <c r="W261" s="19"/>
      <c r="X261" s="19"/>
      <c r="Y261" s="364"/>
      <c r="Z261" s="364"/>
      <c r="AA261" s="364"/>
      <c r="AB261" s="364"/>
      <c r="AC261" s="364"/>
      <c r="AD261" s="364"/>
      <c r="AE261" s="364"/>
      <c r="AF261" s="364"/>
      <c r="AG261" s="13"/>
      <c r="AH261" s="19"/>
      <c r="AI261" s="19"/>
      <c r="AJ261" s="19"/>
      <c r="AK261" s="19"/>
      <c r="AL261" s="364"/>
      <c r="AM261" s="364"/>
      <c r="AN261" s="364"/>
      <c r="AO261" s="364"/>
      <c r="AP261" s="364"/>
      <c r="AQ261" s="364"/>
      <c r="AR261" s="364"/>
      <c r="AS261" s="364"/>
      <c r="AT261" s="13"/>
      <c r="BU261" s="216" t="str">
        <f>LOOKUP(A261,'Dropdown-Content (Hidden)'!$I$138:$I$188,'Dropdown-Content (Hidden)'!$N$138:$N$188)</f>
        <v/>
      </c>
      <c r="BV261" s="219">
        <f>LOOKUP(A261,'Dropdown-Content (Hidden)'!$I$138:$I$188,'Dropdown-Content (Hidden)'!$O$138:$O$188)</f>
        <v>0</v>
      </c>
    </row>
    <row r="262" spans="1:74" ht="25.5" customHeight="1" x14ac:dyDescent="0.25">
      <c r="A262" s="45">
        <v>21</v>
      </c>
      <c r="B262" s="374" t="str">
        <f>LOOKUP(A262,'Dropdown-Content (Hidden)'!$I$138:$I$188,'Dropdown-Content (Hidden)'!$B$138:$B$188)</f>
        <v xml:space="preserve">  </v>
      </c>
      <c r="C262" s="374"/>
      <c r="D262" s="374"/>
      <c r="E262" s="374"/>
      <c r="F262" s="374"/>
      <c r="G262" s="374"/>
      <c r="H262" s="374"/>
      <c r="I262" s="374"/>
      <c r="J262" s="374"/>
      <c r="K262" s="374"/>
      <c r="L262" s="374"/>
      <c r="M262" s="374"/>
      <c r="N262" s="374"/>
      <c r="O262" s="374"/>
      <c r="P262" s="374"/>
      <c r="Q262" s="374"/>
      <c r="R262" s="374"/>
      <c r="S262" s="397"/>
      <c r="T262" s="19"/>
      <c r="U262" s="19"/>
      <c r="V262" s="19"/>
      <c r="W262" s="19"/>
      <c r="X262" s="19"/>
      <c r="Y262" s="364"/>
      <c r="Z262" s="364"/>
      <c r="AA262" s="364"/>
      <c r="AB262" s="364"/>
      <c r="AC262" s="364"/>
      <c r="AD262" s="364"/>
      <c r="AE262" s="364"/>
      <c r="AF262" s="364"/>
      <c r="AG262" s="13"/>
      <c r="AH262" s="19"/>
      <c r="AI262" s="19"/>
      <c r="AJ262" s="19"/>
      <c r="AK262" s="19"/>
      <c r="AL262" s="364"/>
      <c r="AM262" s="364"/>
      <c r="AN262" s="364"/>
      <c r="AO262" s="364"/>
      <c r="AP262" s="364"/>
      <c r="AQ262" s="364"/>
      <c r="AR262" s="364"/>
      <c r="AS262" s="364"/>
      <c r="AT262" s="13"/>
      <c r="BU262" s="216" t="str">
        <f>LOOKUP(A262,'Dropdown-Content (Hidden)'!$I$138:$I$188,'Dropdown-Content (Hidden)'!$N$138:$N$188)</f>
        <v/>
      </c>
      <c r="BV262" s="219">
        <f>LOOKUP(A262,'Dropdown-Content (Hidden)'!$I$138:$I$188,'Dropdown-Content (Hidden)'!$O$138:$O$188)</f>
        <v>0</v>
      </c>
    </row>
    <row r="263" spans="1:74" ht="25.5" customHeight="1" x14ac:dyDescent="0.25">
      <c r="A263" s="45">
        <v>22</v>
      </c>
      <c r="B263" s="374" t="str">
        <f>LOOKUP(A263,'Dropdown-Content (Hidden)'!$I$138:$I$188,'Dropdown-Content (Hidden)'!$B$138:$B$188)</f>
        <v xml:space="preserve">  </v>
      </c>
      <c r="C263" s="374"/>
      <c r="D263" s="374"/>
      <c r="E263" s="374"/>
      <c r="F263" s="374"/>
      <c r="G263" s="374"/>
      <c r="H263" s="374"/>
      <c r="I263" s="374"/>
      <c r="J263" s="374"/>
      <c r="K263" s="374"/>
      <c r="L263" s="374"/>
      <c r="M263" s="374"/>
      <c r="N263" s="374"/>
      <c r="O263" s="374"/>
      <c r="P263" s="374"/>
      <c r="Q263" s="374"/>
      <c r="R263" s="374"/>
      <c r="S263" s="397"/>
      <c r="T263" s="19"/>
      <c r="U263" s="19"/>
      <c r="V263" s="19"/>
      <c r="W263" s="19"/>
      <c r="X263" s="19"/>
      <c r="Y263" s="364"/>
      <c r="Z263" s="364"/>
      <c r="AA263" s="364"/>
      <c r="AB263" s="364"/>
      <c r="AC263" s="364"/>
      <c r="AD263" s="364"/>
      <c r="AE263" s="364"/>
      <c r="AF263" s="364"/>
      <c r="AG263" s="13"/>
      <c r="AH263" s="19"/>
      <c r="AI263" s="19"/>
      <c r="AJ263" s="19"/>
      <c r="AK263" s="19"/>
      <c r="AL263" s="364"/>
      <c r="AM263" s="364"/>
      <c r="AN263" s="364"/>
      <c r="AO263" s="364"/>
      <c r="AP263" s="364"/>
      <c r="AQ263" s="364"/>
      <c r="AR263" s="364"/>
      <c r="AS263" s="364"/>
      <c r="AT263" s="13"/>
      <c r="BU263" s="216" t="str">
        <f>LOOKUP(A263,'Dropdown-Content (Hidden)'!$I$138:$I$188,'Dropdown-Content (Hidden)'!$N$138:$N$188)</f>
        <v/>
      </c>
      <c r="BV263" s="219">
        <f>LOOKUP(A263,'Dropdown-Content (Hidden)'!$I$138:$I$188,'Dropdown-Content (Hidden)'!$O$138:$O$188)</f>
        <v>0</v>
      </c>
    </row>
    <row r="264" spans="1:74" ht="25.5" customHeight="1" x14ac:dyDescent="0.25">
      <c r="A264" s="45">
        <v>23</v>
      </c>
      <c r="B264" s="374" t="str">
        <f>LOOKUP(A264,'Dropdown-Content (Hidden)'!$I$138:$I$188,'Dropdown-Content (Hidden)'!$B$138:$B$188)</f>
        <v xml:space="preserve">  </v>
      </c>
      <c r="C264" s="374"/>
      <c r="D264" s="374"/>
      <c r="E264" s="374"/>
      <c r="F264" s="374"/>
      <c r="G264" s="374"/>
      <c r="H264" s="374"/>
      <c r="I264" s="374"/>
      <c r="J264" s="374"/>
      <c r="K264" s="374"/>
      <c r="L264" s="374"/>
      <c r="M264" s="374"/>
      <c r="N264" s="374"/>
      <c r="O264" s="374"/>
      <c r="P264" s="374"/>
      <c r="Q264" s="374"/>
      <c r="R264" s="374"/>
      <c r="S264" s="397"/>
      <c r="T264" s="19"/>
      <c r="U264" s="19"/>
      <c r="V264" s="19"/>
      <c r="W264" s="19"/>
      <c r="X264" s="19"/>
      <c r="Y264" s="364"/>
      <c r="Z264" s="364"/>
      <c r="AA264" s="364"/>
      <c r="AB264" s="364"/>
      <c r="AC264" s="364"/>
      <c r="AD264" s="364"/>
      <c r="AE264" s="364"/>
      <c r="AF264" s="364"/>
      <c r="AG264" s="13"/>
      <c r="AH264" s="19"/>
      <c r="AI264" s="19"/>
      <c r="AJ264" s="19"/>
      <c r="AK264" s="19"/>
      <c r="AL264" s="364"/>
      <c r="AM264" s="364"/>
      <c r="AN264" s="364"/>
      <c r="AO264" s="364"/>
      <c r="AP264" s="364"/>
      <c r="AQ264" s="364"/>
      <c r="AR264" s="364"/>
      <c r="AS264" s="364"/>
      <c r="AT264" s="13"/>
      <c r="BU264" s="216" t="str">
        <f>LOOKUP(A264,'Dropdown-Content (Hidden)'!$I$138:$I$188,'Dropdown-Content (Hidden)'!$N$138:$N$188)</f>
        <v/>
      </c>
      <c r="BV264" s="219">
        <f>LOOKUP(A264,'Dropdown-Content (Hidden)'!$I$138:$I$188,'Dropdown-Content (Hidden)'!$O$138:$O$188)</f>
        <v>0</v>
      </c>
    </row>
    <row r="265" spans="1:74" ht="25.5" customHeight="1" x14ac:dyDescent="0.25">
      <c r="A265" s="45">
        <v>24</v>
      </c>
      <c r="B265" s="374" t="str">
        <f>LOOKUP(A265,'Dropdown-Content (Hidden)'!$I$138:$I$188,'Dropdown-Content (Hidden)'!$B$138:$B$188)</f>
        <v xml:space="preserve">  </v>
      </c>
      <c r="C265" s="374"/>
      <c r="D265" s="374"/>
      <c r="E265" s="374"/>
      <c r="F265" s="374"/>
      <c r="G265" s="374"/>
      <c r="H265" s="374"/>
      <c r="I265" s="374"/>
      <c r="J265" s="374"/>
      <c r="K265" s="374"/>
      <c r="L265" s="374"/>
      <c r="M265" s="374"/>
      <c r="N265" s="374"/>
      <c r="O265" s="374"/>
      <c r="P265" s="374"/>
      <c r="Q265" s="374"/>
      <c r="R265" s="374"/>
      <c r="S265" s="397"/>
      <c r="T265" s="19"/>
      <c r="U265" s="19"/>
      <c r="V265" s="19"/>
      <c r="W265" s="19"/>
      <c r="X265" s="19"/>
      <c r="Y265" s="364"/>
      <c r="Z265" s="364"/>
      <c r="AA265" s="364"/>
      <c r="AB265" s="364"/>
      <c r="AC265" s="364"/>
      <c r="AD265" s="364"/>
      <c r="AE265" s="364"/>
      <c r="AF265" s="364"/>
      <c r="AG265" s="13"/>
      <c r="AH265" s="19"/>
      <c r="AI265" s="19"/>
      <c r="AJ265" s="19"/>
      <c r="AK265" s="19"/>
      <c r="AL265" s="364"/>
      <c r="AM265" s="364"/>
      <c r="AN265" s="364"/>
      <c r="AO265" s="364"/>
      <c r="AP265" s="364"/>
      <c r="AQ265" s="364"/>
      <c r="AR265" s="364"/>
      <c r="AS265" s="364"/>
      <c r="AT265" s="13"/>
      <c r="BU265" s="216" t="str">
        <f>LOOKUP(A265,'Dropdown-Content (Hidden)'!$I$138:$I$188,'Dropdown-Content (Hidden)'!$N$138:$N$188)</f>
        <v/>
      </c>
      <c r="BV265" s="219">
        <f>LOOKUP(A265,'Dropdown-Content (Hidden)'!$I$138:$I$188,'Dropdown-Content (Hidden)'!$O$138:$O$188)</f>
        <v>0</v>
      </c>
    </row>
    <row r="266" spans="1:74" ht="25.5" customHeight="1" x14ac:dyDescent="0.25">
      <c r="A266" s="45">
        <v>25</v>
      </c>
      <c r="B266" s="374" t="str">
        <f>LOOKUP(A266,'Dropdown-Content (Hidden)'!$I$138:$I$188,'Dropdown-Content (Hidden)'!$B$138:$B$188)</f>
        <v xml:space="preserve">  </v>
      </c>
      <c r="C266" s="374"/>
      <c r="D266" s="374"/>
      <c r="E266" s="374"/>
      <c r="F266" s="374"/>
      <c r="G266" s="374"/>
      <c r="H266" s="374"/>
      <c r="I266" s="374"/>
      <c r="J266" s="374"/>
      <c r="K266" s="374"/>
      <c r="L266" s="374"/>
      <c r="M266" s="374"/>
      <c r="N266" s="374"/>
      <c r="O266" s="374"/>
      <c r="P266" s="374"/>
      <c r="Q266" s="374"/>
      <c r="R266" s="374"/>
      <c r="S266" s="397"/>
      <c r="T266" s="19"/>
      <c r="U266" s="19"/>
      <c r="V266" s="19"/>
      <c r="W266" s="19"/>
      <c r="X266" s="19"/>
      <c r="Y266" s="364"/>
      <c r="Z266" s="364"/>
      <c r="AA266" s="364"/>
      <c r="AB266" s="364"/>
      <c r="AC266" s="364"/>
      <c r="AD266" s="364"/>
      <c r="AE266" s="364"/>
      <c r="AF266" s="364"/>
      <c r="AG266" s="13"/>
      <c r="AH266" s="19"/>
      <c r="AI266" s="19"/>
      <c r="AJ266" s="19"/>
      <c r="AK266" s="19"/>
      <c r="AL266" s="364"/>
      <c r="AM266" s="364"/>
      <c r="AN266" s="364"/>
      <c r="AO266" s="364"/>
      <c r="AP266" s="364"/>
      <c r="AQ266" s="364"/>
      <c r="AR266" s="364"/>
      <c r="AS266" s="364"/>
      <c r="AT266" s="13"/>
      <c r="BU266" s="216" t="str">
        <f>LOOKUP(A266,'Dropdown-Content (Hidden)'!$I$138:$I$188,'Dropdown-Content (Hidden)'!$N$138:$N$188)</f>
        <v/>
      </c>
      <c r="BV266" s="219">
        <f>LOOKUP(A266,'Dropdown-Content (Hidden)'!$I$138:$I$188,'Dropdown-Content (Hidden)'!$O$138:$O$188)</f>
        <v>0</v>
      </c>
    </row>
    <row r="267" spans="1:74" ht="25.5" hidden="1" customHeight="1" x14ac:dyDescent="0.25">
      <c r="A267" s="45">
        <v>26</v>
      </c>
      <c r="B267" s="374" t="str">
        <f>LOOKUP(A267,'Dropdown-Content (Hidden)'!$I$138:$I$188,'Dropdown-Content (Hidden)'!$B$138:$B$188)</f>
        <v xml:space="preserve">  </v>
      </c>
      <c r="C267" s="374"/>
      <c r="D267" s="374"/>
      <c r="E267" s="374"/>
      <c r="F267" s="374"/>
      <c r="G267" s="374"/>
      <c r="H267" s="374"/>
      <c r="I267" s="374"/>
      <c r="J267" s="374"/>
      <c r="K267" s="374"/>
      <c r="L267" s="374"/>
      <c r="M267" s="374"/>
      <c r="N267" s="374"/>
      <c r="O267" s="374"/>
      <c r="P267" s="374"/>
      <c r="Q267" s="374"/>
      <c r="R267" s="374"/>
      <c r="S267" s="397"/>
      <c r="T267" s="19"/>
      <c r="U267" s="19"/>
      <c r="V267" s="19"/>
      <c r="W267" s="19"/>
      <c r="X267" s="19"/>
      <c r="Y267" s="364"/>
      <c r="Z267" s="364"/>
      <c r="AA267" s="364"/>
      <c r="AB267" s="364"/>
      <c r="AC267" s="364"/>
      <c r="AD267" s="364"/>
      <c r="AE267" s="364"/>
      <c r="AF267" s="364"/>
      <c r="AG267" s="13"/>
      <c r="AH267" s="19"/>
      <c r="AI267" s="19"/>
      <c r="AJ267" s="19"/>
      <c r="AK267" s="19"/>
      <c r="AL267" s="364"/>
      <c r="AM267" s="364"/>
      <c r="AN267" s="364"/>
      <c r="AO267" s="364"/>
      <c r="AP267" s="364"/>
      <c r="AQ267" s="364"/>
      <c r="AR267" s="364"/>
      <c r="AS267" s="364"/>
      <c r="AT267" s="13"/>
      <c r="BU267" s="216" t="str">
        <f>LOOKUP(A267,'Dropdown-Content (Hidden)'!$I$138:$I$188,'Dropdown-Content (Hidden)'!$N$138:$N$188)</f>
        <v/>
      </c>
      <c r="BV267" s="219">
        <f>LOOKUP(A267,'Dropdown-Content (Hidden)'!$I$138:$I$188,'Dropdown-Content (Hidden)'!$O$138:$O$188)</f>
        <v>0</v>
      </c>
    </row>
    <row r="268" spans="1:74" ht="23.25" hidden="1" customHeight="1" x14ac:dyDescent="0.25">
      <c r="A268" s="45">
        <v>27</v>
      </c>
      <c r="B268" s="374" t="str">
        <f>LOOKUP(A268,'Dropdown-Content (Hidden)'!$I$138:$I$188,'Dropdown-Content (Hidden)'!$B$138:$B$188)</f>
        <v xml:space="preserve">  </v>
      </c>
      <c r="C268" s="374"/>
      <c r="D268" s="374"/>
      <c r="E268" s="374"/>
      <c r="F268" s="374"/>
      <c r="G268" s="374"/>
      <c r="H268" s="374"/>
      <c r="I268" s="374"/>
      <c r="J268" s="374"/>
      <c r="K268" s="374"/>
      <c r="L268" s="374"/>
      <c r="M268" s="374"/>
      <c r="N268" s="374"/>
      <c r="O268" s="374"/>
      <c r="P268" s="374"/>
      <c r="Q268" s="374"/>
      <c r="R268" s="374"/>
      <c r="S268" s="397"/>
      <c r="T268" s="19"/>
      <c r="U268" s="19"/>
      <c r="V268" s="19"/>
      <c r="W268" s="19"/>
      <c r="X268" s="19"/>
      <c r="Y268" s="364"/>
      <c r="Z268" s="364"/>
      <c r="AA268" s="364"/>
      <c r="AB268" s="364"/>
      <c r="AC268" s="364"/>
      <c r="AD268" s="364"/>
      <c r="AE268" s="364"/>
      <c r="AF268" s="364"/>
      <c r="AG268" s="13"/>
      <c r="AH268" s="19"/>
      <c r="AI268" s="19"/>
      <c r="AJ268" s="19"/>
      <c r="AK268" s="19"/>
      <c r="AL268" s="364"/>
      <c r="AM268" s="364"/>
      <c r="AN268" s="364"/>
      <c r="AO268" s="364"/>
      <c r="AP268" s="364"/>
      <c r="AQ268" s="364"/>
      <c r="AR268" s="364"/>
      <c r="AS268" s="364"/>
      <c r="AT268" s="13"/>
      <c r="BU268" s="216" t="str">
        <f>LOOKUP(A268,'Dropdown-Content (Hidden)'!$I$138:$I$188,'Dropdown-Content (Hidden)'!$N$138:$N$188)</f>
        <v/>
      </c>
      <c r="BV268" s="219">
        <f>LOOKUP(A268,'Dropdown-Content (Hidden)'!$I$138:$I$188,'Dropdown-Content (Hidden)'!$O$138:$O$188)</f>
        <v>0</v>
      </c>
    </row>
    <row r="269" spans="1:74" ht="23.25" hidden="1" customHeight="1" x14ac:dyDescent="0.25">
      <c r="A269" s="45">
        <v>28</v>
      </c>
      <c r="B269" s="374" t="str">
        <f>LOOKUP(A269,'Dropdown-Content (Hidden)'!$I$138:$I$188,'Dropdown-Content (Hidden)'!$B$138:$B$188)</f>
        <v xml:space="preserve">  </v>
      </c>
      <c r="C269" s="374"/>
      <c r="D269" s="374"/>
      <c r="E269" s="374"/>
      <c r="F269" s="374"/>
      <c r="G269" s="374"/>
      <c r="H269" s="374"/>
      <c r="I269" s="374"/>
      <c r="J269" s="374"/>
      <c r="K269" s="374"/>
      <c r="L269" s="374"/>
      <c r="M269" s="374"/>
      <c r="N269" s="374"/>
      <c r="O269" s="374"/>
      <c r="P269" s="374"/>
      <c r="Q269" s="374"/>
      <c r="R269" s="374"/>
      <c r="S269" s="397"/>
      <c r="T269" s="19"/>
      <c r="U269" s="19"/>
      <c r="V269" s="19"/>
      <c r="W269" s="19"/>
      <c r="X269" s="19"/>
      <c r="Y269" s="364"/>
      <c r="Z269" s="364"/>
      <c r="AA269" s="364"/>
      <c r="AB269" s="364"/>
      <c r="AC269" s="364"/>
      <c r="AD269" s="364"/>
      <c r="AE269" s="364"/>
      <c r="AF269" s="364"/>
      <c r="AG269" s="13"/>
      <c r="AH269" s="19"/>
      <c r="AI269" s="19"/>
      <c r="AJ269" s="19"/>
      <c r="AK269" s="19"/>
      <c r="AL269" s="364"/>
      <c r="AM269" s="364"/>
      <c r="AN269" s="364"/>
      <c r="AO269" s="364"/>
      <c r="AP269" s="364"/>
      <c r="AQ269" s="364"/>
      <c r="AR269" s="364"/>
      <c r="AS269" s="364"/>
      <c r="AT269" s="13"/>
      <c r="BU269" s="216" t="str">
        <f>LOOKUP(A269,'Dropdown-Content (Hidden)'!$I$138:$I$188,'Dropdown-Content (Hidden)'!$N$138:$N$188)</f>
        <v/>
      </c>
      <c r="BV269" s="219">
        <f>LOOKUP(A269,'Dropdown-Content (Hidden)'!$I$138:$I$188,'Dropdown-Content (Hidden)'!$O$138:$O$188)</f>
        <v>0</v>
      </c>
    </row>
    <row r="270" spans="1:74" ht="23.25" hidden="1" customHeight="1" x14ac:dyDescent="0.25">
      <c r="A270" s="45">
        <v>29</v>
      </c>
      <c r="B270" s="374" t="str">
        <f>LOOKUP(A270,'Dropdown-Content (Hidden)'!$I$138:$I$188,'Dropdown-Content (Hidden)'!$B$138:$B$188)</f>
        <v xml:space="preserve">  </v>
      </c>
      <c r="C270" s="374"/>
      <c r="D270" s="374"/>
      <c r="E270" s="374"/>
      <c r="F270" s="374"/>
      <c r="G270" s="374"/>
      <c r="H270" s="374"/>
      <c r="I270" s="374"/>
      <c r="J270" s="374"/>
      <c r="K270" s="374"/>
      <c r="L270" s="374"/>
      <c r="M270" s="374"/>
      <c r="N270" s="374"/>
      <c r="O270" s="374"/>
      <c r="P270" s="374"/>
      <c r="Q270" s="374"/>
      <c r="R270" s="374"/>
      <c r="S270" s="397"/>
      <c r="T270" s="19"/>
      <c r="U270" s="19"/>
      <c r="V270" s="19"/>
      <c r="W270" s="19"/>
      <c r="X270" s="19"/>
      <c r="Y270" s="364"/>
      <c r="Z270" s="364"/>
      <c r="AA270" s="364"/>
      <c r="AB270" s="364"/>
      <c r="AC270" s="364"/>
      <c r="AD270" s="364"/>
      <c r="AE270" s="364"/>
      <c r="AF270" s="364"/>
      <c r="AG270" s="13"/>
      <c r="AH270" s="19"/>
      <c r="AI270" s="19"/>
      <c r="AJ270" s="19"/>
      <c r="AK270" s="19"/>
      <c r="AL270" s="364"/>
      <c r="AM270" s="364"/>
      <c r="AN270" s="364"/>
      <c r="AO270" s="364"/>
      <c r="AP270" s="364"/>
      <c r="AQ270" s="364"/>
      <c r="AR270" s="364"/>
      <c r="AS270" s="364"/>
      <c r="AT270" s="13"/>
      <c r="BU270" s="216" t="str">
        <f>LOOKUP(A270,'Dropdown-Content (Hidden)'!$I$138:$I$188,'Dropdown-Content (Hidden)'!$N$138:$N$188)</f>
        <v/>
      </c>
      <c r="BV270" s="219">
        <f>LOOKUP(A270,'Dropdown-Content (Hidden)'!$I$138:$I$188,'Dropdown-Content (Hidden)'!$O$138:$O$188)</f>
        <v>0</v>
      </c>
    </row>
    <row r="271" spans="1:74" ht="23.25" hidden="1" customHeight="1" x14ac:dyDescent="0.25">
      <c r="A271" s="45">
        <v>30</v>
      </c>
      <c r="B271" s="374" t="str">
        <f>LOOKUP(A271,'Dropdown-Content (Hidden)'!$I$138:$I$188,'Dropdown-Content (Hidden)'!$B$138:$B$188)</f>
        <v xml:space="preserve">  </v>
      </c>
      <c r="C271" s="374"/>
      <c r="D271" s="374"/>
      <c r="E271" s="374"/>
      <c r="F271" s="374"/>
      <c r="G271" s="374"/>
      <c r="H271" s="374"/>
      <c r="I271" s="374"/>
      <c r="J271" s="374"/>
      <c r="K271" s="374"/>
      <c r="L271" s="374"/>
      <c r="M271" s="374"/>
      <c r="N271" s="374"/>
      <c r="O271" s="374"/>
      <c r="P271" s="374"/>
      <c r="Q271" s="374"/>
      <c r="R271" s="374"/>
      <c r="S271" s="397"/>
      <c r="T271" s="19"/>
      <c r="U271" s="19"/>
      <c r="V271" s="19"/>
      <c r="W271" s="19"/>
      <c r="X271" s="19"/>
      <c r="Y271" s="364"/>
      <c r="Z271" s="364"/>
      <c r="AA271" s="364"/>
      <c r="AB271" s="364"/>
      <c r="AC271" s="364"/>
      <c r="AD271" s="364"/>
      <c r="AE271" s="364"/>
      <c r="AF271" s="364"/>
      <c r="AG271" s="13"/>
      <c r="AH271" s="19"/>
      <c r="AI271" s="19"/>
      <c r="AJ271" s="19"/>
      <c r="AK271" s="19"/>
      <c r="AL271" s="364"/>
      <c r="AM271" s="364"/>
      <c r="AN271" s="364"/>
      <c r="AO271" s="364"/>
      <c r="AP271" s="364"/>
      <c r="AQ271" s="364"/>
      <c r="AR271" s="364"/>
      <c r="AS271" s="364"/>
      <c r="AT271" s="13"/>
      <c r="BU271" s="216" t="str">
        <f>LOOKUP(A271,'Dropdown-Content (Hidden)'!$I$138:$I$188,'Dropdown-Content (Hidden)'!$N$138:$N$188)</f>
        <v/>
      </c>
      <c r="BV271" s="219">
        <f>LOOKUP(A271,'Dropdown-Content (Hidden)'!$I$138:$I$188,'Dropdown-Content (Hidden)'!$O$138:$O$188)</f>
        <v>0</v>
      </c>
    </row>
    <row r="272" spans="1:74" ht="23.25" hidden="1" customHeight="1" x14ac:dyDescent="0.25">
      <c r="A272" s="45">
        <v>31</v>
      </c>
      <c r="B272" s="374" t="str">
        <f>LOOKUP(A272,'Dropdown-Content (Hidden)'!$I$138:$I$188,'Dropdown-Content (Hidden)'!$B$138:$B$188)</f>
        <v xml:space="preserve">  </v>
      </c>
      <c r="C272" s="374"/>
      <c r="D272" s="374"/>
      <c r="E272" s="374"/>
      <c r="F272" s="374"/>
      <c r="G272" s="374"/>
      <c r="H272" s="374"/>
      <c r="I272" s="374"/>
      <c r="J272" s="374"/>
      <c r="K272" s="374"/>
      <c r="L272" s="374"/>
      <c r="M272" s="374"/>
      <c r="N272" s="374"/>
      <c r="O272" s="374"/>
      <c r="P272" s="374"/>
      <c r="Q272" s="374"/>
      <c r="R272" s="374"/>
      <c r="S272" s="397"/>
      <c r="T272" s="19"/>
      <c r="U272" s="19"/>
      <c r="V272" s="19"/>
      <c r="W272" s="19"/>
      <c r="X272" s="19"/>
      <c r="Y272" s="364"/>
      <c r="Z272" s="364"/>
      <c r="AA272" s="364"/>
      <c r="AB272" s="364"/>
      <c r="AC272" s="364"/>
      <c r="AD272" s="364"/>
      <c r="AE272" s="364"/>
      <c r="AF272" s="364"/>
      <c r="AG272" s="13"/>
      <c r="AH272" s="19"/>
      <c r="AI272" s="19"/>
      <c r="AJ272" s="19"/>
      <c r="AK272" s="19"/>
      <c r="AL272" s="364"/>
      <c r="AM272" s="364"/>
      <c r="AN272" s="364"/>
      <c r="AO272" s="364"/>
      <c r="AP272" s="364"/>
      <c r="AQ272" s="364"/>
      <c r="AR272" s="364"/>
      <c r="AS272" s="364"/>
      <c r="AT272" s="13"/>
      <c r="BU272" s="216" t="str">
        <f>LOOKUP(A272,'Dropdown-Content (Hidden)'!$I$138:$I$188,'Dropdown-Content (Hidden)'!$N$138:$N$188)</f>
        <v/>
      </c>
      <c r="BV272" s="219">
        <f>LOOKUP(A272,'Dropdown-Content (Hidden)'!$I$138:$I$188,'Dropdown-Content (Hidden)'!$O$138:$O$188)</f>
        <v>0</v>
      </c>
    </row>
    <row r="273" spans="1:74" ht="23.25" hidden="1" customHeight="1" x14ac:dyDescent="0.25">
      <c r="A273" s="45">
        <v>32</v>
      </c>
      <c r="B273" s="374" t="str">
        <f>LOOKUP(A273,'Dropdown-Content (Hidden)'!$I$138:$I$188,'Dropdown-Content (Hidden)'!$B$138:$B$188)</f>
        <v xml:space="preserve">  </v>
      </c>
      <c r="C273" s="374"/>
      <c r="D273" s="374"/>
      <c r="E273" s="374"/>
      <c r="F273" s="374"/>
      <c r="G273" s="374"/>
      <c r="H273" s="374"/>
      <c r="I273" s="374"/>
      <c r="J273" s="374"/>
      <c r="K273" s="374"/>
      <c r="L273" s="374"/>
      <c r="M273" s="374"/>
      <c r="N273" s="374"/>
      <c r="O273" s="374"/>
      <c r="P273" s="374"/>
      <c r="Q273" s="374"/>
      <c r="R273" s="374"/>
      <c r="S273" s="397"/>
      <c r="T273" s="19"/>
      <c r="U273" s="19"/>
      <c r="V273" s="19"/>
      <c r="W273" s="19"/>
      <c r="X273" s="19"/>
      <c r="Y273" s="364"/>
      <c r="Z273" s="364"/>
      <c r="AA273" s="364"/>
      <c r="AB273" s="364"/>
      <c r="AC273" s="364"/>
      <c r="AD273" s="364"/>
      <c r="AE273" s="364"/>
      <c r="AF273" s="364"/>
      <c r="AG273" s="13"/>
      <c r="AH273" s="19"/>
      <c r="AI273" s="19"/>
      <c r="AJ273" s="19"/>
      <c r="AK273" s="19"/>
      <c r="AL273" s="364"/>
      <c r="AM273" s="364"/>
      <c r="AN273" s="364"/>
      <c r="AO273" s="364"/>
      <c r="AP273" s="364"/>
      <c r="AQ273" s="364"/>
      <c r="AR273" s="364"/>
      <c r="AS273" s="364"/>
      <c r="AT273" s="13"/>
      <c r="BU273" s="216" t="str">
        <f>LOOKUP(A273,'Dropdown-Content (Hidden)'!$I$138:$I$188,'Dropdown-Content (Hidden)'!$N$138:$N$188)</f>
        <v/>
      </c>
      <c r="BV273" s="219">
        <f>LOOKUP(A273,'Dropdown-Content (Hidden)'!$I$138:$I$188,'Dropdown-Content (Hidden)'!$O$138:$O$188)</f>
        <v>0</v>
      </c>
    </row>
    <row r="274" spans="1:74" ht="23.25" hidden="1" customHeight="1" x14ac:dyDescent="0.25">
      <c r="A274" s="45">
        <v>33</v>
      </c>
      <c r="B274" s="374" t="str">
        <f>LOOKUP(A274,'Dropdown-Content (Hidden)'!$I$138:$I$188,'Dropdown-Content (Hidden)'!$B$138:$B$188)</f>
        <v xml:space="preserve">  </v>
      </c>
      <c r="C274" s="374"/>
      <c r="D274" s="374"/>
      <c r="E274" s="374"/>
      <c r="F274" s="374"/>
      <c r="G274" s="374"/>
      <c r="H274" s="374"/>
      <c r="I274" s="374"/>
      <c r="J274" s="374"/>
      <c r="K274" s="374"/>
      <c r="L274" s="374"/>
      <c r="M274" s="374"/>
      <c r="N274" s="374"/>
      <c r="O274" s="374"/>
      <c r="P274" s="374"/>
      <c r="Q274" s="374"/>
      <c r="R274" s="374"/>
      <c r="S274" s="397"/>
      <c r="T274" s="19"/>
      <c r="U274" s="19"/>
      <c r="V274" s="19"/>
      <c r="W274" s="19"/>
      <c r="X274" s="19"/>
      <c r="Y274" s="364"/>
      <c r="Z274" s="364"/>
      <c r="AA274" s="364"/>
      <c r="AB274" s="364"/>
      <c r="AC274" s="364"/>
      <c r="AD274" s="364"/>
      <c r="AE274" s="364"/>
      <c r="AF274" s="364"/>
      <c r="AG274" s="13"/>
      <c r="AH274" s="19"/>
      <c r="AI274" s="19"/>
      <c r="AJ274" s="19"/>
      <c r="AK274" s="19"/>
      <c r="AL274" s="364"/>
      <c r="AM274" s="364"/>
      <c r="AN274" s="364"/>
      <c r="AO274" s="364"/>
      <c r="AP274" s="364"/>
      <c r="AQ274" s="364"/>
      <c r="AR274" s="364"/>
      <c r="AS274" s="364"/>
      <c r="AT274" s="13"/>
      <c r="BU274" s="216" t="str">
        <f>LOOKUP(A274,'Dropdown-Content (Hidden)'!$I$138:$I$188,'Dropdown-Content (Hidden)'!$N$138:$N$188)</f>
        <v/>
      </c>
      <c r="BV274" s="219">
        <f>LOOKUP(A274,'Dropdown-Content (Hidden)'!$I$138:$I$188,'Dropdown-Content (Hidden)'!$O$138:$O$188)</f>
        <v>0</v>
      </c>
    </row>
    <row r="275" spans="1:74" ht="23.25" hidden="1" customHeight="1" x14ac:dyDescent="0.25">
      <c r="A275" s="45">
        <v>34</v>
      </c>
      <c r="B275" s="374" t="str">
        <f>LOOKUP(A275,'Dropdown-Content (Hidden)'!$I$138:$I$188,'Dropdown-Content (Hidden)'!$B$138:$B$188)</f>
        <v xml:space="preserve">  </v>
      </c>
      <c r="C275" s="374"/>
      <c r="D275" s="374"/>
      <c r="E275" s="374"/>
      <c r="F275" s="374"/>
      <c r="G275" s="374"/>
      <c r="H275" s="374"/>
      <c r="I275" s="374"/>
      <c r="J275" s="374"/>
      <c r="K275" s="374"/>
      <c r="L275" s="374"/>
      <c r="M275" s="374"/>
      <c r="N275" s="374"/>
      <c r="O275" s="374"/>
      <c r="P275" s="374"/>
      <c r="Q275" s="374"/>
      <c r="R275" s="374"/>
      <c r="S275" s="397"/>
      <c r="T275" s="19"/>
      <c r="U275" s="19"/>
      <c r="V275" s="19"/>
      <c r="W275" s="19"/>
      <c r="X275" s="19"/>
      <c r="Y275" s="364"/>
      <c r="Z275" s="364"/>
      <c r="AA275" s="364"/>
      <c r="AB275" s="364"/>
      <c r="AC275" s="364"/>
      <c r="AD275" s="364"/>
      <c r="AE275" s="364"/>
      <c r="AF275" s="364"/>
      <c r="AG275" s="13"/>
      <c r="AH275" s="19"/>
      <c r="AI275" s="19"/>
      <c r="AJ275" s="19"/>
      <c r="AK275" s="19"/>
      <c r="AL275" s="364"/>
      <c r="AM275" s="364"/>
      <c r="AN275" s="364"/>
      <c r="AO275" s="364"/>
      <c r="AP275" s="364"/>
      <c r="AQ275" s="364"/>
      <c r="AR275" s="364"/>
      <c r="AS275" s="364"/>
      <c r="AT275" s="13"/>
      <c r="BU275" s="216" t="str">
        <f>LOOKUP(A275,'Dropdown-Content (Hidden)'!$I$138:$I$188,'Dropdown-Content (Hidden)'!$N$138:$N$188)</f>
        <v/>
      </c>
      <c r="BV275" s="219">
        <f>LOOKUP(A275,'Dropdown-Content (Hidden)'!$I$138:$I$188,'Dropdown-Content (Hidden)'!$O$138:$O$188)</f>
        <v>0</v>
      </c>
    </row>
    <row r="276" spans="1:74" ht="23.25" hidden="1" customHeight="1" x14ac:dyDescent="0.25">
      <c r="A276" s="45">
        <v>35</v>
      </c>
      <c r="B276" s="374" t="str">
        <f>LOOKUP(A276,'Dropdown-Content (Hidden)'!$I$138:$I$188,'Dropdown-Content (Hidden)'!$B$138:$B$188)</f>
        <v xml:space="preserve">  </v>
      </c>
      <c r="C276" s="374"/>
      <c r="D276" s="374"/>
      <c r="E276" s="374"/>
      <c r="F276" s="374"/>
      <c r="G276" s="374"/>
      <c r="H276" s="374"/>
      <c r="I276" s="374"/>
      <c r="J276" s="374"/>
      <c r="K276" s="374"/>
      <c r="L276" s="374"/>
      <c r="M276" s="374"/>
      <c r="N276" s="374"/>
      <c r="O276" s="374"/>
      <c r="P276" s="374"/>
      <c r="Q276" s="374"/>
      <c r="R276" s="374"/>
      <c r="S276" s="397"/>
      <c r="T276" s="19"/>
      <c r="U276" s="19"/>
      <c r="V276" s="19"/>
      <c r="W276" s="19"/>
      <c r="X276" s="19"/>
      <c r="Y276" s="364"/>
      <c r="Z276" s="364"/>
      <c r="AA276" s="364"/>
      <c r="AB276" s="364"/>
      <c r="AC276" s="364"/>
      <c r="AD276" s="364"/>
      <c r="AE276" s="364"/>
      <c r="AF276" s="364"/>
      <c r="AG276" s="13"/>
      <c r="AH276" s="19"/>
      <c r="AI276" s="19"/>
      <c r="AJ276" s="19"/>
      <c r="AK276" s="19"/>
      <c r="AL276" s="364"/>
      <c r="AM276" s="364"/>
      <c r="AN276" s="364"/>
      <c r="AO276" s="364"/>
      <c r="AP276" s="364"/>
      <c r="AQ276" s="364"/>
      <c r="AR276" s="364"/>
      <c r="AS276" s="364"/>
      <c r="AT276" s="13"/>
      <c r="BU276" s="216" t="str">
        <f>LOOKUP(A276,'Dropdown-Content (Hidden)'!$I$138:$I$188,'Dropdown-Content (Hidden)'!$N$138:$N$188)</f>
        <v/>
      </c>
      <c r="BV276" s="219">
        <f>LOOKUP(A276,'Dropdown-Content (Hidden)'!$I$138:$I$188,'Dropdown-Content (Hidden)'!$O$138:$O$188)</f>
        <v>0</v>
      </c>
    </row>
    <row r="277" spans="1:74" ht="23.25" hidden="1" customHeight="1" x14ac:dyDescent="0.25">
      <c r="A277" s="45">
        <v>36</v>
      </c>
      <c r="B277" s="374" t="str">
        <f>LOOKUP(A277,'Dropdown-Content (Hidden)'!$I$138:$I$188,'Dropdown-Content (Hidden)'!$B$138:$B$188)</f>
        <v xml:space="preserve">  </v>
      </c>
      <c r="C277" s="374"/>
      <c r="D277" s="374"/>
      <c r="E277" s="374"/>
      <c r="F277" s="374"/>
      <c r="G277" s="374"/>
      <c r="H277" s="374"/>
      <c r="I277" s="374"/>
      <c r="J277" s="374"/>
      <c r="K277" s="374"/>
      <c r="L277" s="374"/>
      <c r="M277" s="374"/>
      <c r="N277" s="374"/>
      <c r="O277" s="374"/>
      <c r="P277" s="374"/>
      <c r="Q277" s="374"/>
      <c r="R277" s="374"/>
      <c r="S277" s="397"/>
      <c r="T277" s="19"/>
      <c r="U277" s="19"/>
      <c r="V277" s="19"/>
      <c r="W277" s="19"/>
      <c r="X277" s="19"/>
      <c r="Y277" s="364"/>
      <c r="Z277" s="364"/>
      <c r="AA277" s="364"/>
      <c r="AB277" s="364"/>
      <c r="AC277" s="364"/>
      <c r="AD277" s="364"/>
      <c r="AE277" s="364"/>
      <c r="AF277" s="364"/>
      <c r="AG277" s="13"/>
      <c r="AH277" s="19"/>
      <c r="AI277" s="19"/>
      <c r="AJ277" s="19"/>
      <c r="AK277" s="19"/>
      <c r="AL277" s="364"/>
      <c r="AM277" s="364"/>
      <c r="AN277" s="364"/>
      <c r="AO277" s="364"/>
      <c r="AP277" s="364"/>
      <c r="AQ277" s="364"/>
      <c r="AR277" s="364"/>
      <c r="AS277" s="364"/>
      <c r="AT277" s="13"/>
      <c r="BU277" s="216" t="str">
        <f>LOOKUP(A277,'Dropdown-Content (Hidden)'!$I$138:$I$188,'Dropdown-Content (Hidden)'!$N$138:$N$188)</f>
        <v/>
      </c>
      <c r="BV277" s="219">
        <f>LOOKUP(A277,'Dropdown-Content (Hidden)'!$I$138:$I$188,'Dropdown-Content (Hidden)'!$O$138:$O$188)</f>
        <v>0</v>
      </c>
    </row>
    <row r="278" spans="1:74" ht="23.25" hidden="1" customHeight="1" x14ac:dyDescent="0.25">
      <c r="A278" s="45">
        <v>37</v>
      </c>
      <c r="B278" s="374" t="str">
        <f>LOOKUP(A278,'Dropdown-Content (Hidden)'!$I$138:$I$188,'Dropdown-Content (Hidden)'!$B$138:$B$188)</f>
        <v xml:space="preserve">  </v>
      </c>
      <c r="C278" s="374"/>
      <c r="D278" s="374"/>
      <c r="E278" s="374"/>
      <c r="F278" s="374"/>
      <c r="G278" s="374"/>
      <c r="H278" s="374"/>
      <c r="I278" s="374"/>
      <c r="J278" s="374"/>
      <c r="K278" s="374"/>
      <c r="L278" s="374"/>
      <c r="M278" s="374"/>
      <c r="N278" s="374"/>
      <c r="O278" s="374"/>
      <c r="P278" s="374"/>
      <c r="Q278" s="374"/>
      <c r="R278" s="374"/>
      <c r="S278" s="397"/>
      <c r="T278" s="19"/>
      <c r="U278" s="19"/>
      <c r="V278" s="19"/>
      <c r="W278" s="19"/>
      <c r="X278" s="19"/>
      <c r="Y278" s="364"/>
      <c r="Z278" s="364"/>
      <c r="AA278" s="364"/>
      <c r="AB278" s="364"/>
      <c r="AC278" s="364"/>
      <c r="AD278" s="364"/>
      <c r="AE278" s="364"/>
      <c r="AF278" s="364"/>
      <c r="AG278" s="13"/>
      <c r="AH278" s="19"/>
      <c r="AI278" s="19"/>
      <c r="AJ278" s="19"/>
      <c r="AK278" s="19"/>
      <c r="AL278" s="364"/>
      <c r="AM278" s="364"/>
      <c r="AN278" s="364"/>
      <c r="AO278" s="364"/>
      <c r="AP278" s="364"/>
      <c r="AQ278" s="364"/>
      <c r="AR278" s="364"/>
      <c r="AS278" s="364"/>
      <c r="AT278" s="13"/>
      <c r="BU278" s="216" t="str">
        <f>LOOKUP(A278,'Dropdown-Content (Hidden)'!$I$138:$I$188,'Dropdown-Content (Hidden)'!$N$138:$N$188)</f>
        <v/>
      </c>
      <c r="BV278" s="219">
        <f>LOOKUP(A278,'Dropdown-Content (Hidden)'!$I$138:$I$188,'Dropdown-Content (Hidden)'!$O$138:$O$188)</f>
        <v>0</v>
      </c>
    </row>
    <row r="279" spans="1:74" ht="23.25" hidden="1" customHeight="1" x14ac:dyDescent="0.25">
      <c r="A279" s="45">
        <v>38</v>
      </c>
      <c r="B279" s="374" t="str">
        <f>LOOKUP(A279,'Dropdown-Content (Hidden)'!$I$138:$I$188,'Dropdown-Content (Hidden)'!$B$138:$B$188)</f>
        <v xml:space="preserve">  </v>
      </c>
      <c r="C279" s="374"/>
      <c r="D279" s="374"/>
      <c r="E279" s="374"/>
      <c r="F279" s="374"/>
      <c r="G279" s="374"/>
      <c r="H279" s="374"/>
      <c r="I279" s="374"/>
      <c r="J279" s="374"/>
      <c r="K279" s="374"/>
      <c r="L279" s="374"/>
      <c r="M279" s="374"/>
      <c r="N279" s="374"/>
      <c r="O279" s="374"/>
      <c r="P279" s="374"/>
      <c r="Q279" s="374"/>
      <c r="R279" s="374"/>
      <c r="S279" s="397"/>
      <c r="T279" s="19"/>
      <c r="U279" s="19"/>
      <c r="V279" s="19"/>
      <c r="W279" s="19"/>
      <c r="X279" s="19"/>
      <c r="Y279" s="364"/>
      <c r="Z279" s="364"/>
      <c r="AA279" s="364"/>
      <c r="AB279" s="364"/>
      <c r="AC279" s="364"/>
      <c r="AD279" s="364"/>
      <c r="AE279" s="364"/>
      <c r="AF279" s="364"/>
      <c r="AG279" s="13"/>
      <c r="AH279" s="19"/>
      <c r="AI279" s="19"/>
      <c r="AJ279" s="19"/>
      <c r="AK279" s="19"/>
      <c r="AL279" s="364"/>
      <c r="AM279" s="364"/>
      <c r="AN279" s="364"/>
      <c r="AO279" s="364"/>
      <c r="AP279" s="364"/>
      <c r="AQ279" s="364"/>
      <c r="AR279" s="364"/>
      <c r="AS279" s="364"/>
      <c r="AT279" s="13"/>
      <c r="BU279" s="216" t="str">
        <f>LOOKUP(A279,'Dropdown-Content (Hidden)'!$I$138:$I$188,'Dropdown-Content (Hidden)'!$N$138:$N$188)</f>
        <v/>
      </c>
      <c r="BV279" s="219">
        <f>LOOKUP(A279,'Dropdown-Content (Hidden)'!$I$138:$I$188,'Dropdown-Content (Hidden)'!$O$138:$O$188)</f>
        <v>0</v>
      </c>
    </row>
    <row r="280" spans="1:74" ht="23.25" hidden="1" customHeight="1" x14ac:dyDescent="0.25">
      <c r="A280" s="45">
        <v>39</v>
      </c>
      <c r="B280" s="374" t="str">
        <f>LOOKUP(A280,'Dropdown-Content (Hidden)'!$I$138:$I$188,'Dropdown-Content (Hidden)'!$B$138:$B$188)</f>
        <v xml:space="preserve">  </v>
      </c>
      <c r="C280" s="374"/>
      <c r="D280" s="374"/>
      <c r="E280" s="374"/>
      <c r="F280" s="374"/>
      <c r="G280" s="374"/>
      <c r="H280" s="374"/>
      <c r="I280" s="374"/>
      <c r="J280" s="374"/>
      <c r="K280" s="374"/>
      <c r="L280" s="374"/>
      <c r="M280" s="374"/>
      <c r="N280" s="374"/>
      <c r="O280" s="374"/>
      <c r="P280" s="374"/>
      <c r="Q280" s="374"/>
      <c r="R280" s="374"/>
      <c r="S280" s="397"/>
      <c r="T280" s="19"/>
      <c r="U280" s="19"/>
      <c r="V280" s="19"/>
      <c r="W280" s="19"/>
      <c r="X280" s="19"/>
      <c r="Y280" s="364"/>
      <c r="Z280" s="364"/>
      <c r="AA280" s="364"/>
      <c r="AB280" s="364"/>
      <c r="AC280" s="364"/>
      <c r="AD280" s="364"/>
      <c r="AE280" s="364"/>
      <c r="AF280" s="364"/>
      <c r="AG280" s="13"/>
      <c r="AH280" s="19"/>
      <c r="AI280" s="19"/>
      <c r="AJ280" s="19"/>
      <c r="AK280" s="19"/>
      <c r="AL280" s="364"/>
      <c r="AM280" s="364"/>
      <c r="AN280" s="364"/>
      <c r="AO280" s="364"/>
      <c r="AP280" s="364"/>
      <c r="AQ280" s="364"/>
      <c r="AR280" s="364"/>
      <c r="AS280" s="364"/>
      <c r="AT280" s="13"/>
      <c r="BU280" s="216" t="str">
        <f>LOOKUP(A280,'Dropdown-Content (Hidden)'!$I$138:$I$188,'Dropdown-Content (Hidden)'!$N$138:$N$188)</f>
        <v/>
      </c>
      <c r="BV280" s="219">
        <f>LOOKUP(A280,'Dropdown-Content (Hidden)'!$I$138:$I$188,'Dropdown-Content (Hidden)'!$O$138:$O$188)</f>
        <v>0</v>
      </c>
    </row>
    <row r="281" spans="1:74" ht="23.25" hidden="1" customHeight="1" x14ac:dyDescent="0.25">
      <c r="A281" s="45">
        <v>40</v>
      </c>
      <c r="B281" s="374" t="str">
        <f>LOOKUP(A281,'Dropdown-Content (Hidden)'!$I$138:$I$188,'Dropdown-Content (Hidden)'!$B$138:$B$188)</f>
        <v xml:space="preserve">  </v>
      </c>
      <c r="C281" s="374"/>
      <c r="D281" s="374"/>
      <c r="E281" s="374"/>
      <c r="F281" s="374"/>
      <c r="G281" s="374"/>
      <c r="H281" s="374"/>
      <c r="I281" s="374"/>
      <c r="J281" s="374"/>
      <c r="K281" s="374"/>
      <c r="L281" s="374"/>
      <c r="M281" s="374"/>
      <c r="N281" s="374"/>
      <c r="O281" s="374"/>
      <c r="P281" s="374"/>
      <c r="Q281" s="374"/>
      <c r="R281" s="374"/>
      <c r="S281" s="397"/>
      <c r="T281" s="19"/>
      <c r="U281" s="19"/>
      <c r="V281" s="19"/>
      <c r="W281" s="19"/>
      <c r="X281" s="19"/>
      <c r="Y281" s="364"/>
      <c r="Z281" s="364"/>
      <c r="AA281" s="364"/>
      <c r="AB281" s="364"/>
      <c r="AC281" s="364"/>
      <c r="AD281" s="364"/>
      <c r="AE281" s="364"/>
      <c r="AF281" s="364"/>
      <c r="AG281" s="13"/>
      <c r="AH281" s="19"/>
      <c r="AI281" s="19"/>
      <c r="AJ281" s="19"/>
      <c r="AK281" s="19"/>
      <c r="AL281" s="364"/>
      <c r="AM281" s="364"/>
      <c r="AN281" s="364"/>
      <c r="AO281" s="364"/>
      <c r="AP281" s="364"/>
      <c r="AQ281" s="364"/>
      <c r="AR281" s="364"/>
      <c r="AS281" s="364"/>
      <c r="AT281" s="13"/>
      <c r="BU281" s="216" t="str">
        <f>LOOKUP(A281,'Dropdown-Content (Hidden)'!$I$138:$I$188,'Dropdown-Content (Hidden)'!$N$138:$N$188)</f>
        <v/>
      </c>
      <c r="BV281" s="219">
        <f>LOOKUP(A281,'Dropdown-Content (Hidden)'!$I$138:$I$188,'Dropdown-Content (Hidden)'!$O$138:$O$188)</f>
        <v>0</v>
      </c>
    </row>
    <row r="282" spans="1:74" ht="23.25" hidden="1" customHeight="1" x14ac:dyDescent="0.25">
      <c r="A282" s="45">
        <v>41</v>
      </c>
      <c r="B282" s="374" t="str">
        <f>LOOKUP(A282,'Dropdown-Content (Hidden)'!$I$138:$I$188,'Dropdown-Content (Hidden)'!$B$138:$B$188)</f>
        <v xml:space="preserve">  </v>
      </c>
      <c r="C282" s="374"/>
      <c r="D282" s="374"/>
      <c r="E282" s="374"/>
      <c r="F282" s="374"/>
      <c r="G282" s="374"/>
      <c r="H282" s="374"/>
      <c r="I282" s="374"/>
      <c r="J282" s="374"/>
      <c r="K282" s="374"/>
      <c r="L282" s="374"/>
      <c r="M282" s="374"/>
      <c r="N282" s="374"/>
      <c r="O282" s="374"/>
      <c r="P282" s="374"/>
      <c r="Q282" s="374"/>
      <c r="R282" s="374"/>
      <c r="S282" s="397"/>
      <c r="T282" s="19"/>
      <c r="U282" s="19"/>
      <c r="V282" s="19"/>
      <c r="W282" s="19"/>
      <c r="X282" s="19"/>
      <c r="Y282" s="364"/>
      <c r="Z282" s="364"/>
      <c r="AA282" s="364"/>
      <c r="AB282" s="364"/>
      <c r="AC282" s="364"/>
      <c r="AD282" s="364"/>
      <c r="AE282" s="364"/>
      <c r="AF282" s="364"/>
      <c r="AG282" s="13"/>
      <c r="AH282" s="19"/>
      <c r="AI282" s="19"/>
      <c r="AJ282" s="19"/>
      <c r="AK282" s="19"/>
      <c r="AL282" s="364"/>
      <c r="AM282" s="364"/>
      <c r="AN282" s="364"/>
      <c r="AO282" s="364"/>
      <c r="AP282" s="364"/>
      <c r="AQ282" s="364"/>
      <c r="AR282" s="364"/>
      <c r="AS282" s="364"/>
      <c r="AT282" s="13"/>
      <c r="BU282" s="216" t="str">
        <f>LOOKUP(A282,'Dropdown-Content (Hidden)'!$I$138:$I$188,'Dropdown-Content (Hidden)'!$N$138:$N$188)</f>
        <v/>
      </c>
      <c r="BV282" s="219">
        <f>LOOKUP(A282,'Dropdown-Content (Hidden)'!$I$138:$I$188,'Dropdown-Content (Hidden)'!$O$138:$O$188)</f>
        <v>0</v>
      </c>
    </row>
    <row r="283" spans="1:74" ht="23.25" hidden="1" customHeight="1" x14ac:dyDescent="0.25">
      <c r="A283" s="45">
        <v>42</v>
      </c>
      <c r="B283" s="374" t="str">
        <f>LOOKUP(A283,'Dropdown-Content (Hidden)'!$I$138:$I$188,'Dropdown-Content (Hidden)'!$B$138:$B$188)</f>
        <v xml:space="preserve">  </v>
      </c>
      <c r="C283" s="374"/>
      <c r="D283" s="374"/>
      <c r="E283" s="374"/>
      <c r="F283" s="374"/>
      <c r="G283" s="374"/>
      <c r="H283" s="374"/>
      <c r="I283" s="374"/>
      <c r="J283" s="374"/>
      <c r="K283" s="374"/>
      <c r="L283" s="374"/>
      <c r="M283" s="374"/>
      <c r="N283" s="374"/>
      <c r="O283" s="374"/>
      <c r="P283" s="374"/>
      <c r="Q283" s="374"/>
      <c r="R283" s="374"/>
      <c r="S283" s="397"/>
      <c r="T283" s="19"/>
      <c r="U283" s="19"/>
      <c r="V283" s="19"/>
      <c r="W283" s="19"/>
      <c r="X283" s="19"/>
      <c r="Y283" s="364"/>
      <c r="Z283" s="364"/>
      <c r="AA283" s="364"/>
      <c r="AB283" s="364"/>
      <c r="AC283" s="364"/>
      <c r="AD283" s="364"/>
      <c r="AE283" s="364"/>
      <c r="AF283" s="364"/>
      <c r="AG283" s="13"/>
      <c r="AH283" s="19"/>
      <c r="AI283" s="19"/>
      <c r="AJ283" s="19"/>
      <c r="AK283" s="19"/>
      <c r="AL283" s="364"/>
      <c r="AM283" s="364"/>
      <c r="AN283" s="364"/>
      <c r="AO283" s="364"/>
      <c r="AP283" s="364"/>
      <c r="AQ283" s="364"/>
      <c r="AR283" s="364"/>
      <c r="AS283" s="364"/>
      <c r="AT283" s="13"/>
      <c r="BU283" s="216" t="str">
        <f>LOOKUP(A283,'Dropdown-Content (Hidden)'!$I$138:$I$188,'Dropdown-Content (Hidden)'!$N$138:$N$188)</f>
        <v/>
      </c>
      <c r="BV283" s="219">
        <f>LOOKUP(A283,'Dropdown-Content (Hidden)'!$I$138:$I$188,'Dropdown-Content (Hidden)'!$O$138:$O$188)</f>
        <v>0</v>
      </c>
    </row>
    <row r="284" spans="1:74" ht="23.25" hidden="1" customHeight="1" x14ac:dyDescent="0.25">
      <c r="A284" s="45">
        <v>43</v>
      </c>
      <c r="B284" s="374" t="str">
        <f>LOOKUP(A284,'Dropdown-Content (Hidden)'!$I$138:$I$188,'Dropdown-Content (Hidden)'!$B$138:$B$188)</f>
        <v xml:space="preserve">  </v>
      </c>
      <c r="C284" s="374"/>
      <c r="D284" s="374"/>
      <c r="E284" s="374"/>
      <c r="F284" s="374"/>
      <c r="G284" s="374"/>
      <c r="H284" s="374"/>
      <c r="I284" s="374"/>
      <c r="J284" s="374"/>
      <c r="K284" s="374"/>
      <c r="L284" s="374"/>
      <c r="M284" s="374"/>
      <c r="N284" s="374"/>
      <c r="O284" s="374"/>
      <c r="P284" s="374"/>
      <c r="Q284" s="374"/>
      <c r="R284" s="374"/>
      <c r="S284" s="397"/>
      <c r="T284" s="19"/>
      <c r="U284" s="19"/>
      <c r="V284" s="19"/>
      <c r="W284" s="19"/>
      <c r="X284" s="19"/>
      <c r="Y284" s="364"/>
      <c r="Z284" s="364"/>
      <c r="AA284" s="364"/>
      <c r="AB284" s="364"/>
      <c r="AC284" s="364"/>
      <c r="AD284" s="364"/>
      <c r="AE284" s="364"/>
      <c r="AF284" s="364"/>
      <c r="AG284" s="13"/>
      <c r="AH284" s="19"/>
      <c r="AI284" s="19"/>
      <c r="AJ284" s="19"/>
      <c r="AK284" s="19"/>
      <c r="AL284" s="364"/>
      <c r="AM284" s="364"/>
      <c r="AN284" s="364"/>
      <c r="AO284" s="364"/>
      <c r="AP284" s="364"/>
      <c r="AQ284" s="364"/>
      <c r="AR284" s="364"/>
      <c r="AS284" s="364"/>
      <c r="AT284" s="13"/>
      <c r="BU284" s="216" t="str">
        <f>LOOKUP(A284,'Dropdown-Content (Hidden)'!$I$138:$I$188,'Dropdown-Content (Hidden)'!$N$138:$N$188)</f>
        <v/>
      </c>
      <c r="BV284" s="219">
        <f>LOOKUP(A284,'Dropdown-Content (Hidden)'!$I$138:$I$188,'Dropdown-Content (Hidden)'!$O$138:$O$188)</f>
        <v>0</v>
      </c>
    </row>
    <row r="285" spans="1:74" ht="23.25" hidden="1" customHeight="1" x14ac:dyDescent="0.25">
      <c r="A285" s="45">
        <v>44</v>
      </c>
      <c r="B285" s="374" t="str">
        <f>LOOKUP(A285,'Dropdown-Content (Hidden)'!$I$138:$I$188,'Dropdown-Content (Hidden)'!$B$138:$B$188)</f>
        <v xml:space="preserve">  </v>
      </c>
      <c r="C285" s="374"/>
      <c r="D285" s="374"/>
      <c r="E285" s="374"/>
      <c r="F285" s="374"/>
      <c r="G285" s="374"/>
      <c r="H285" s="374"/>
      <c r="I285" s="374"/>
      <c r="J285" s="374"/>
      <c r="K285" s="374"/>
      <c r="L285" s="374"/>
      <c r="M285" s="374"/>
      <c r="N285" s="374"/>
      <c r="O285" s="374"/>
      <c r="P285" s="374"/>
      <c r="Q285" s="374"/>
      <c r="R285" s="374"/>
      <c r="S285" s="397"/>
      <c r="T285" s="19"/>
      <c r="U285" s="19"/>
      <c r="V285" s="19"/>
      <c r="W285" s="19"/>
      <c r="X285" s="19"/>
      <c r="Y285" s="364"/>
      <c r="Z285" s="364"/>
      <c r="AA285" s="364"/>
      <c r="AB285" s="364"/>
      <c r="AC285" s="364"/>
      <c r="AD285" s="364"/>
      <c r="AE285" s="364"/>
      <c r="AF285" s="364"/>
      <c r="AG285" s="13"/>
      <c r="AH285" s="19"/>
      <c r="AI285" s="19"/>
      <c r="AJ285" s="19"/>
      <c r="AK285" s="19"/>
      <c r="AL285" s="364"/>
      <c r="AM285" s="364"/>
      <c r="AN285" s="364"/>
      <c r="AO285" s="364"/>
      <c r="AP285" s="364"/>
      <c r="AQ285" s="364"/>
      <c r="AR285" s="364"/>
      <c r="AS285" s="364"/>
      <c r="AT285" s="13"/>
      <c r="BU285" s="216" t="str">
        <f>LOOKUP(A285,'Dropdown-Content (Hidden)'!$I$138:$I$188,'Dropdown-Content (Hidden)'!$N$138:$N$188)</f>
        <v/>
      </c>
      <c r="BV285" s="219">
        <f>LOOKUP(A285,'Dropdown-Content (Hidden)'!$I$138:$I$188,'Dropdown-Content (Hidden)'!$O$138:$O$188)</f>
        <v>0</v>
      </c>
    </row>
    <row r="286" spans="1:74" ht="23.25" hidden="1" customHeight="1" x14ac:dyDescent="0.25">
      <c r="A286" s="45">
        <v>45</v>
      </c>
      <c r="B286" s="374" t="str">
        <f>LOOKUP(A286,'Dropdown-Content (Hidden)'!$I$138:$I$188,'Dropdown-Content (Hidden)'!$B$138:$B$188)</f>
        <v xml:space="preserve">  </v>
      </c>
      <c r="C286" s="374"/>
      <c r="D286" s="374"/>
      <c r="E286" s="374"/>
      <c r="F286" s="374"/>
      <c r="G286" s="374"/>
      <c r="H286" s="374"/>
      <c r="I286" s="374"/>
      <c r="J286" s="374"/>
      <c r="K286" s="374"/>
      <c r="L286" s="374"/>
      <c r="M286" s="374"/>
      <c r="N286" s="374"/>
      <c r="O286" s="374"/>
      <c r="P286" s="374"/>
      <c r="Q286" s="374"/>
      <c r="R286" s="374"/>
      <c r="S286" s="397"/>
      <c r="T286" s="19"/>
      <c r="U286" s="19"/>
      <c r="V286" s="19"/>
      <c r="W286" s="19"/>
      <c r="X286" s="19"/>
      <c r="Y286" s="364"/>
      <c r="Z286" s="364"/>
      <c r="AA286" s="364"/>
      <c r="AB286" s="364"/>
      <c r="AC286" s="364"/>
      <c r="AD286" s="364"/>
      <c r="AE286" s="364"/>
      <c r="AF286" s="364"/>
      <c r="AG286" s="13"/>
      <c r="AH286" s="19"/>
      <c r="AI286" s="19"/>
      <c r="AJ286" s="19"/>
      <c r="AK286" s="19"/>
      <c r="AL286" s="364"/>
      <c r="AM286" s="364"/>
      <c r="AN286" s="364"/>
      <c r="AO286" s="364"/>
      <c r="AP286" s="364"/>
      <c r="AQ286" s="364"/>
      <c r="AR286" s="364"/>
      <c r="AS286" s="364"/>
      <c r="AT286" s="13"/>
      <c r="BU286" s="216" t="str">
        <f>LOOKUP(A286,'Dropdown-Content (Hidden)'!$I$138:$I$188,'Dropdown-Content (Hidden)'!$N$138:$N$188)</f>
        <v/>
      </c>
      <c r="BV286" s="219">
        <f>LOOKUP(A286,'Dropdown-Content (Hidden)'!$I$138:$I$188,'Dropdown-Content (Hidden)'!$O$138:$O$188)</f>
        <v>0</v>
      </c>
    </row>
    <row r="287" spans="1:74" ht="23.25" hidden="1" customHeight="1" x14ac:dyDescent="0.25">
      <c r="A287" s="45">
        <v>46</v>
      </c>
      <c r="B287" s="374" t="str">
        <f>LOOKUP(A287,'Dropdown-Content (Hidden)'!$I$138:$I$188,'Dropdown-Content (Hidden)'!$B$138:$B$188)</f>
        <v xml:space="preserve">  </v>
      </c>
      <c r="C287" s="374"/>
      <c r="D287" s="374"/>
      <c r="E287" s="374"/>
      <c r="F287" s="374"/>
      <c r="G287" s="374"/>
      <c r="H287" s="374"/>
      <c r="I287" s="374"/>
      <c r="J287" s="374"/>
      <c r="K287" s="374"/>
      <c r="L287" s="374"/>
      <c r="M287" s="374"/>
      <c r="N287" s="374"/>
      <c r="O287" s="374"/>
      <c r="P287" s="374"/>
      <c r="Q287" s="374"/>
      <c r="R287" s="374"/>
      <c r="S287" s="397"/>
      <c r="T287" s="19"/>
      <c r="U287" s="19"/>
      <c r="V287" s="19"/>
      <c r="W287" s="19"/>
      <c r="X287" s="19"/>
      <c r="Y287" s="364"/>
      <c r="Z287" s="364"/>
      <c r="AA287" s="364"/>
      <c r="AB287" s="364"/>
      <c r="AC287" s="364"/>
      <c r="AD287" s="364"/>
      <c r="AE287" s="364"/>
      <c r="AF287" s="364"/>
      <c r="AG287" s="13"/>
      <c r="AH287" s="19"/>
      <c r="AI287" s="19"/>
      <c r="AJ287" s="19"/>
      <c r="AK287" s="19"/>
      <c r="AL287" s="364"/>
      <c r="AM287" s="364"/>
      <c r="AN287" s="364"/>
      <c r="AO287" s="364"/>
      <c r="AP287" s="364"/>
      <c r="AQ287" s="364"/>
      <c r="AR287" s="364"/>
      <c r="AS287" s="364"/>
      <c r="AT287" s="13"/>
      <c r="BU287" s="216" t="str">
        <f>LOOKUP(A287,'Dropdown-Content (Hidden)'!$I$138:$I$188,'Dropdown-Content (Hidden)'!$N$138:$N$188)</f>
        <v/>
      </c>
      <c r="BV287" s="219">
        <f>LOOKUP(A287,'Dropdown-Content (Hidden)'!$I$138:$I$188,'Dropdown-Content (Hidden)'!$O$138:$O$188)</f>
        <v>0</v>
      </c>
    </row>
    <row r="288" spans="1:74" ht="23.25" hidden="1" customHeight="1" x14ac:dyDescent="0.25">
      <c r="A288" s="45">
        <v>47</v>
      </c>
      <c r="B288" s="374" t="str">
        <f>LOOKUP(A288,'Dropdown-Content (Hidden)'!$I$138:$I$188,'Dropdown-Content (Hidden)'!$B$138:$B$188)</f>
        <v xml:space="preserve">  </v>
      </c>
      <c r="C288" s="374"/>
      <c r="D288" s="374"/>
      <c r="E288" s="374"/>
      <c r="F288" s="374"/>
      <c r="G288" s="374"/>
      <c r="H288" s="374"/>
      <c r="I288" s="374"/>
      <c r="J288" s="374"/>
      <c r="K288" s="374"/>
      <c r="L288" s="374"/>
      <c r="M288" s="374"/>
      <c r="N288" s="374"/>
      <c r="O288" s="374"/>
      <c r="P288" s="374"/>
      <c r="Q288" s="374"/>
      <c r="R288" s="374"/>
      <c r="S288" s="397"/>
      <c r="T288" s="19"/>
      <c r="U288" s="19"/>
      <c r="V288" s="19"/>
      <c r="W288" s="19"/>
      <c r="X288" s="19"/>
      <c r="Y288" s="364"/>
      <c r="Z288" s="364"/>
      <c r="AA288" s="364"/>
      <c r="AB288" s="364"/>
      <c r="AC288" s="364"/>
      <c r="AD288" s="364"/>
      <c r="AE288" s="364"/>
      <c r="AF288" s="364"/>
      <c r="AG288" s="13"/>
      <c r="AH288" s="19"/>
      <c r="AI288" s="19"/>
      <c r="AJ288" s="19"/>
      <c r="AK288" s="19"/>
      <c r="AL288" s="364"/>
      <c r="AM288" s="364"/>
      <c r="AN288" s="364"/>
      <c r="AO288" s="364"/>
      <c r="AP288" s="364"/>
      <c r="AQ288" s="364"/>
      <c r="AR288" s="364"/>
      <c r="AS288" s="364"/>
      <c r="AT288" s="13"/>
      <c r="BU288" s="216" t="str">
        <f>LOOKUP(A288,'Dropdown-Content (Hidden)'!$I$138:$I$188,'Dropdown-Content (Hidden)'!$N$138:$N$188)</f>
        <v/>
      </c>
      <c r="BV288" s="219">
        <f>LOOKUP(A288,'Dropdown-Content (Hidden)'!$I$138:$I$188,'Dropdown-Content (Hidden)'!$O$138:$O$188)</f>
        <v>0</v>
      </c>
    </row>
    <row r="289" spans="1:74" ht="23.25" hidden="1" customHeight="1" x14ac:dyDescent="0.25">
      <c r="A289" s="45">
        <v>48</v>
      </c>
      <c r="B289" s="374" t="str">
        <f>LOOKUP(A289,'Dropdown-Content (Hidden)'!$I$138:$I$188,'Dropdown-Content (Hidden)'!$B$138:$B$188)</f>
        <v xml:space="preserve">  </v>
      </c>
      <c r="C289" s="374"/>
      <c r="D289" s="374"/>
      <c r="E289" s="374"/>
      <c r="F289" s="374"/>
      <c r="G289" s="374"/>
      <c r="H289" s="374"/>
      <c r="I289" s="374"/>
      <c r="J289" s="374"/>
      <c r="K289" s="374"/>
      <c r="L289" s="374"/>
      <c r="M289" s="374"/>
      <c r="N289" s="374"/>
      <c r="O289" s="374"/>
      <c r="P289" s="374"/>
      <c r="Q289" s="374"/>
      <c r="R289" s="374"/>
      <c r="S289" s="397"/>
      <c r="T289" s="19"/>
      <c r="U289" s="19"/>
      <c r="V289" s="19"/>
      <c r="W289" s="19"/>
      <c r="X289" s="19"/>
      <c r="Y289" s="364"/>
      <c r="Z289" s="364"/>
      <c r="AA289" s="364"/>
      <c r="AB289" s="364"/>
      <c r="AC289" s="364"/>
      <c r="AD289" s="364"/>
      <c r="AE289" s="364"/>
      <c r="AF289" s="364"/>
      <c r="AG289" s="13"/>
      <c r="AH289" s="19"/>
      <c r="AI289" s="19"/>
      <c r="AJ289" s="19"/>
      <c r="AK289" s="19"/>
      <c r="AL289" s="364"/>
      <c r="AM289" s="364"/>
      <c r="AN289" s="364"/>
      <c r="AO289" s="364"/>
      <c r="AP289" s="364"/>
      <c r="AQ289" s="364"/>
      <c r="AR289" s="364"/>
      <c r="AS289" s="364"/>
      <c r="AT289" s="13"/>
      <c r="BU289" s="216" t="str">
        <f>LOOKUP(A289,'Dropdown-Content (Hidden)'!$I$138:$I$188,'Dropdown-Content (Hidden)'!$N$138:$N$188)</f>
        <v/>
      </c>
      <c r="BV289" s="219">
        <f>LOOKUP(A289,'Dropdown-Content (Hidden)'!$I$138:$I$188,'Dropdown-Content (Hidden)'!$O$138:$O$188)</f>
        <v>0</v>
      </c>
    </row>
    <row r="290" spans="1:74" ht="23.25" hidden="1" customHeight="1" x14ac:dyDescent="0.25">
      <c r="A290" s="45">
        <v>49</v>
      </c>
      <c r="B290" s="374" t="str">
        <f>LOOKUP(A290,'Dropdown-Content (Hidden)'!$I$138:$I$188,'Dropdown-Content (Hidden)'!$B$138:$B$188)</f>
        <v xml:space="preserve">  </v>
      </c>
      <c r="C290" s="374"/>
      <c r="D290" s="374"/>
      <c r="E290" s="374"/>
      <c r="F290" s="374"/>
      <c r="G290" s="374"/>
      <c r="H290" s="374"/>
      <c r="I290" s="374"/>
      <c r="J290" s="374"/>
      <c r="K290" s="374"/>
      <c r="L290" s="374"/>
      <c r="M290" s="374"/>
      <c r="N290" s="374"/>
      <c r="O290" s="374"/>
      <c r="P290" s="374"/>
      <c r="Q290" s="374"/>
      <c r="R290" s="374"/>
      <c r="S290" s="397"/>
      <c r="T290" s="19"/>
      <c r="U290" s="19"/>
      <c r="V290" s="19"/>
      <c r="W290" s="19"/>
      <c r="X290" s="19"/>
      <c r="Y290" s="364"/>
      <c r="Z290" s="364"/>
      <c r="AA290" s="364"/>
      <c r="AB290" s="364"/>
      <c r="AC290" s="364"/>
      <c r="AD290" s="364"/>
      <c r="AE290" s="364"/>
      <c r="AF290" s="364"/>
      <c r="AG290" s="13"/>
      <c r="AH290" s="19"/>
      <c r="AI290" s="19"/>
      <c r="AJ290" s="19"/>
      <c r="AK290" s="19"/>
      <c r="AL290" s="364"/>
      <c r="AM290" s="364"/>
      <c r="AN290" s="364"/>
      <c r="AO290" s="364"/>
      <c r="AP290" s="364"/>
      <c r="AQ290" s="364"/>
      <c r="AR290" s="364"/>
      <c r="AS290" s="364"/>
      <c r="AT290" s="13"/>
      <c r="BU290" s="216" t="str">
        <f>LOOKUP(A290,'Dropdown-Content (Hidden)'!$I$138:$I$188,'Dropdown-Content (Hidden)'!$N$138:$N$188)</f>
        <v/>
      </c>
      <c r="BV290" s="219">
        <f>LOOKUP(A290,'Dropdown-Content (Hidden)'!$I$138:$I$188,'Dropdown-Content (Hidden)'!$O$138:$O$188)</f>
        <v>0</v>
      </c>
    </row>
    <row r="291" spans="1:74" ht="23.25" hidden="1" customHeight="1" x14ac:dyDescent="0.25">
      <c r="A291" s="45">
        <v>50</v>
      </c>
      <c r="B291" s="374" t="str">
        <f>LOOKUP(A291,'Dropdown-Content (Hidden)'!$I$138:$I$188,'Dropdown-Content (Hidden)'!$B$138:$B$188)</f>
        <v xml:space="preserve">  </v>
      </c>
      <c r="C291" s="374"/>
      <c r="D291" s="374"/>
      <c r="E291" s="374"/>
      <c r="F291" s="374"/>
      <c r="G291" s="374"/>
      <c r="H291" s="374"/>
      <c r="I291" s="374"/>
      <c r="J291" s="374"/>
      <c r="K291" s="374"/>
      <c r="L291" s="374"/>
      <c r="M291" s="374"/>
      <c r="N291" s="374"/>
      <c r="O291" s="374"/>
      <c r="P291" s="374"/>
      <c r="Q291" s="374"/>
      <c r="R291" s="374"/>
      <c r="S291" s="397"/>
      <c r="T291" s="19"/>
      <c r="U291" s="19"/>
      <c r="V291" s="19"/>
      <c r="W291" s="19"/>
      <c r="X291" s="19"/>
      <c r="Y291" s="364"/>
      <c r="Z291" s="364"/>
      <c r="AA291" s="364"/>
      <c r="AB291" s="364"/>
      <c r="AC291" s="364"/>
      <c r="AD291" s="364"/>
      <c r="AE291" s="364"/>
      <c r="AF291" s="364"/>
      <c r="AG291" s="13"/>
      <c r="AH291" s="19"/>
      <c r="AI291" s="19"/>
      <c r="AJ291" s="19"/>
      <c r="AK291" s="19"/>
      <c r="AL291" s="364"/>
      <c r="AM291" s="364"/>
      <c r="AN291" s="364"/>
      <c r="AO291" s="364"/>
      <c r="AP291" s="364"/>
      <c r="AQ291" s="364"/>
      <c r="AR291" s="364"/>
      <c r="AS291" s="364"/>
      <c r="AT291" s="13"/>
      <c r="BU291" s="216" t="str">
        <f>LOOKUP(A291,'Dropdown-Content (Hidden)'!$I$138:$I$188,'Dropdown-Content (Hidden)'!$N$138:$N$188)</f>
        <v/>
      </c>
      <c r="BV291" s="219">
        <f>LOOKUP(A291,'Dropdown-Content (Hidden)'!$I$138:$I$188,'Dropdown-Content (Hidden)'!$O$138:$O$188)</f>
        <v>0</v>
      </c>
    </row>
    <row r="292" spans="1:74" x14ac:dyDescent="0.2">
      <c r="A292" s="7"/>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BV292" s="219"/>
    </row>
    <row r="293" spans="1:74" x14ac:dyDescent="0.2">
      <c r="A293" s="7"/>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BV293" s="219"/>
    </row>
    <row r="294" spans="1:74" ht="88.5" customHeight="1" x14ac:dyDescent="0.25">
      <c r="A294" s="7" t="s">
        <v>364</v>
      </c>
      <c r="B294" s="36" t="s">
        <v>1070</v>
      </c>
      <c r="C294" s="37"/>
      <c r="D294" s="37"/>
      <c r="E294" s="37"/>
      <c r="F294" s="37"/>
      <c r="G294" s="37"/>
      <c r="H294" s="37"/>
      <c r="I294" s="37"/>
      <c r="J294" s="37"/>
      <c r="K294" s="37"/>
      <c r="L294" s="37"/>
      <c r="M294" s="37"/>
      <c r="N294" s="37"/>
      <c r="O294" s="37"/>
      <c r="P294" s="37"/>
      <c r="Q294" s="37"/>
      <c r="R294" s="37"/>
      <c r="S294" s="37"/>
      <c r="T294" s="403" t="s">
        <v>424</v>
      </c>
      <c r="U294" s="403"/>
      <c r="V294" s="403"/>
      <c r="W294" s="403"/>
      <c r="X294" s="403"/>
      <c r="Y294" s="403"/>
      <c r="Z294" s="403"/>
      <c r="AA294" s="403"/>
      <c r="AB294" s="403"/>
      <c r="AC294" s="403"/>
      <c r="AD294" s="403"/>
      <c r="AE294" s="403"/>
      <c r="AF294" s="403"/>
      <c r="AG294" s="36"/>
      <c r="AH294" s="36"/>
      <c r="AI294" s="36"/>
      <c r="AJ294" s="36"/>
      <c r="AK294" s="36"/>
      <c r="AL294" s="36"/>
      <c r="AM294" s="36"/>
      <c r="AN294" s="36"/>
      <c r="AO294" s="36"/>
      <c r="AP294" s="36"/>
      <c r="AQ294" s="36"/>
      <c r="AR294" s="36"/>
      <c r="AS294" s="36"/>
      <c r="AT294" s="36"/>
      <c r="BU294" s="280" t="s">
        <v>356</v>
      </c>
      <c r="BV294" s="219" t="str">
        <f>LOOKUP(A294,'Dropdown-Content (Hidden)'!$M$87:$M$137,'Dropdown-Content (Hidden)'!$O$87:$O$137)</f>
        <v/>
      </c>
    </row>
    <row r="295" spans="1:74" ht="25.5" customHeight="1" x14ac:dyDescent="0.25">
      <c r="A295" s="45">
        <v>1</v>
      </c>
      <c r="B295" s="359" t="str">
        <f>LOOKUP(A295,'Dropdown-Content (Hidden)'!$M$138:$M$188,'Dropdown-Content (Hidden)'!$B$138:$B$188)</f>
        <v xml:space="preserve">  </v>
      </c>
      <c r="C295" s="359"/>
      <c r="D295" s="359"/>
      <c r="E295" s="359"/>
      <c r="F295" s="359"/>
      <c r="G295" s="359"/>
      <c r="H295" s="359"/>
      <c r="I295" s="359"/>
      <c r="J295" s="359"/>
      <c r="K295" s="359"/>
      <c r="L295" s="359"/>
      <c r="M295" s="359"/>
      <c r="N295" s="359"/>
      <c r="O295" s="359"/>
      <c r="P295" s="359"/>
      <c r="Q295" s="359"/>
      <c r="R295" s="359"/>
      <c r="S295" s="359"/>
      <c r="T295" s="367"/>
      <c r="U295" s="367"/>
      <c r="V295" s="367"/>
      <c r="W295" s="367"/>
      <c r="X295" s="367"/>
      <c r="Y295" s="367"/>
      <c r="Z295" s="367"/>
      <c r="AA295" s="367"/>
      <c r="AB295" s="367"/>
      <c r="AC295" s="367"/>
      <c r="AD295" s="367"/>
      <c r="AE295" s="367"/>
      <c r="AF295" s="367"/>
      <c r="AG295" s="142"/>
      <c r="AH295" s="172"/>
      <c r="AI295" s="172"/>
      <c r="AJ295" s="172"/>
      <c r="AK295" s="172"/>
      <c r="AL295" s="172"/>
      <c r="AM295" s="172"/>
      <c r="AN295" s="172"/>
      <c r="AO295" s="172"/>
      <c r="AP295" s="172"/>
      <c r="AQ295" s="172"/>
      <c r="AR295" s="172"/>
      <c r="AS295" s="172"/>
      <c r="AT295" s="172"/>
      <c r="BU295" s="216" t="str">
        <f>LOOKUP(A295,'Dropdown-Content (Hidden)'!$M$138:$M$188,'Dropdown-Content (Hidden)'!$N$138:$N$188)</f>
        <v/>
      </c>
      <c r="BV295" s="219">
        <f>LOOKUP(A295,'Dropdown-Content (Hidden)'!$M$87:$M$137,'Dropdown-Content (Hidden)'!$O$87:$O$137)</f>
        <v>0</v>
      </c>
    </row>
    <row r="296" spans="1:74" ht="25.5" customHeight="1" x14ac:dyDescent="0.25">
      <c r="A296" s="45">
        <v>2</v>
      </c>
      <c r="B296" s="359" t="str">
        <f>LOOKUP(A296,'Dropdown-Content (Hidden)'!$M$138:$M$188,'Dropdown-Content (Hidden)'!$B$138:$B$188)</f>
        <v xml:space="preserve">  </v>
      </c>
      <c r="C296" s="359"/>
      <c r="D296" s="359"/>
      <c r="E296" s="359"/>
      <c r="F296" s="359"/>
      <c r="G296" s="359"/>
      <c r="H296" s="359"/>
      <c r="I296" s="359"/>
      <c r="J296" s="359"/>
      <c r="K296" s="359"/>
      <c r="L296" s="359"/>
      <c r="M296" s="359"/>
      <c r="N296" s="359"/>
      <c r="O296" s="359"/>
      <c r="P296" s="359"/>
      <c r="Q296" s="359"/>
      <c r="R296" s="359"/>
      <c r="S296" s="359"/>
      <c r="T296" s="367"/>
      <c r="U296" s="367"/>
      <c r="V296" s="367"/>
      <c r="W296" s="367"/>
      <c r="X296" s="367"/>
      <c r="Y296" s="367"/>
      <c r="Z296" s="367"/>
      <c r="AA296" s="367"/>
      <c r="AB296" s="367"/>
      <c r="AC296" s="367"/>
      <c r="AD296" s="367"/>
      <c r="AE296" s="367"/>
      <c r="AF296" s="367"/>
      <c r="AG296" s="142"/>
      <c r="AH296" s="172"/>
      <c r="AI296" s="172"/>
      <c r="AJ296" s="172"/>
      <c r="AK296" s="172"/>
      <c r="AL296" s="172"/>
      <c r="AM296" s="172"/>
      <c r="AN296" s="172"/>
      <c r="AO296" s="172"/>
      <c r="AP296" s="172"/>
      <c r="AQ296" s="172"/>
      <c r="AR296" s="172"/>
      <c r="AS296" s="172"/>
      <c r="AT296" s="172"/>
      <c r="BU296" s="216" t="str">
        <f>LOOKUP(A296,'Dropdown-Content (Hidden)'!$M$138:$M$188,'Dropdown-Content (Hidden)'!$N$138:$N$188)</f>
        <v/>
      </c>
      <c r="BV296" s="219">
        <f>LOOKUP(A296,'Dropdown-Content (Hidden)'!$M$87:$M$137,'Dropdown-Content (Hidden)'!$O$87:$O$137)</f>
        <v>0</v>
      </c>
    </row>
    <row r="297" spans="1:74" ht="25.5" customHeight="1" x14ac:dyDescent="0.25">
      <c r="A297" s="45">
        <v>3</v>
      </c>
      <c r="B297" s="359" t="str">
        <f>LOOKUP(A297,'Dropdown-Content (Hidden)'!$M$138:$M$188,'Dropdown-Content (Hidden)'!$B$138:$B$188)</f>
        <v xml:space="preserve">  </v>
      </c>
      <c r="C297" s="359"/>
      <c r="D297" s="359"/>
      <c r="E297" s="359"/>
      <c r="F297" s="359"/>
      <c r="G297" s="359"/>
      <c r="H297" s="359"/>
      <c r="I297" s="359"/>
      <c r="J297" s="359"/>
      <c r="K297" s="359"/>
      <c r="L297" s="359"/>
      <c r="M297" s="359"/>
      <c r="N297" s="359"/>
      <c r="O297" s="359"/>
      <c r="P297" s="359"/>
      <c r="Q297" s="359"/>
      <c r="R297" s="359"/>
      <c r="S297" s="359"/>
      <c r="T297" s="367"/>
      <c r="U297" s="367"/>
      <c r="V297" s="367"/>
      <c r="W297" s="367"/>
      <c r="X297" s="367"/>
      <c r="Y297" s="367"/>
      <c r="Z297" s="367"/>
      <c r="AA297" s="367"/>
      <c r="AB297" s="367"/>
      <c r="AC297" s="367"/>
      <c r="AD297" s="367"/>
      <c r="AE297" s="367"/>
      <c r="AF297" s="367"/>
      <c r="AG297" s="142"/>
      <c r="AH297" s="172"/>
      <c r="AI297" s="172"/>
      <c r="AJ297" s="172"/>
      <c r="AK297" s="172"/>
      <c r="AL297" s="172"/>
      <c r="AM297" s="172"/>
      <c r="AN297" s="172"/>
      <c r="AO297" s="172"/>
      <c r="AP297" s="172"/>
      <c r="AQ297" s="172"/>
      <c r="AR297" s="172"/>
      <c r="AS297" s="172"/>
      <c r="AT297" s="172"/>
      <c r="BU297" s="216" t="str">
        <f>LOOKUP(A297,'Dropdown-Content (Hidden)'!$M$138:$M$188,'Dropdown-Content (Hidden)'!$N$138:$N$188)</f>
        <v/>
      </c>
      <c r="BV297" s="219">
        <f>LOOKUP(A297,'Dropdown-Content (Hidden)'!$M$87:$M$137,'Dropdown-Content (Hidden)'!$O$87:$O$137)</f>
        <v>0</v>
      </c>
    </row>
    <row r="298" spans="1:74" ht="25.5" customHeight="1" x14ac:dyDescent="0.25">
      <c r="A298" s="45">
        <v>4</v>
      </c>
      <c r="B298" s="359" t="str">
        <f>LOOKUP(A298,'Dropdown-Content (Hidden)'!$M$138:$M$188,'Dropdown-Content (Hidden)'!$B$138:$B$188)</f>
        <v xml:space="preserve">  </v>
      </c>
      <c r="C298" s="359"/>
      <c r="D298" s="359"/>
      <c r="E298" s="359"/>
      <c r="F298" s="359"/>
      <c r="G298" s="359"/>
      <c r="H298" s="359"/>
      <c r="I298" s="359"/>
      <c r="J298" s="359"/>
      <c r="K298" s="359"/>
      <c r="L298" s="359"/>
      <c r="M298" s="359"/>
      <c r="N298" s="359"/>
      <c r="O298" s="359"/>
      <c r="P298" s="359"/>
      <c r="Q298" s="359"/>
      <c r="R298" s="359"/>
      <c r="S298" s="359"/>
      <c r="T298" s="367"/>
      <c r="U298" s="367"/>
      <c r="V298" s="367"/>
      <c r="W298" s="367"/>
      <c r="X298" s="367"/>
      <c r="Y298" s="367"/>
      <c r="Z298" s="367"/>
      <c r="AA298" s="367"/>
      <c r="AB298" s="367"/>
      <c r="AC298" s="367"/>
      <c r="AD298" s="367"/>
      <c r="AE298" s="367"/>
      <c r="AF298" s="367"/>
      <c r="AG298" s="142"/>
      <c r="AH298" s="172"/>
      <c r="AI298" s="172"/>
      <c r="AJ298" s="172"/>
      <c r="AK298" s="172"/>
      <c r="AL298" s="172"/>
      <c r="AM298" s="172"/>
      <c r="AN298" s="172"/>
      <c r="AO298" s="172"/>
      <c r="AP298" s="172"/>
      <c r="AQ298" s="172"/>
      <c r="AR298" s="172"/>
      <c r="AS298" s="172"/>
      <c r="AT298" s="172"/>
      <c r="BU298" s="216" t="str">
        <f>LOOKUP(A298,'Dropdown-Content (Hidden)'!$M$138:$M$188,'Dropdown-Content (Hidden)'!$N$138:$N$188)</f>
        <v/>
      </c>
      <c r="BV298" s="219">
        <f>LOOKUP(A298,'Dropdown-Content (Hidden)'!$M$87:$M$137,'Dropdown-Content (Hidden)'!$O$87:$O$137)</f>
        <v>0</v>
      </c>
    </row>
    <row r="299" spans="1:74" ht="25.5" customHeight="1" x14ac:dyDescent="0.25">
      <c r="A299" s="45">
        <v>5</v>
      </c>
      <c r="B299" s="359" t="str">
        <f>LOOKUP(A299,'Dropdown-Content (Hidden)'!$M$138:$M$188,'Dropdown-Content (Hidden)'!$B$138:$B$188)</f>
        <v xml:space="preserve">  </v>
      </c>
      <c r="C299" s="359"/>
      <c r="D299" s="359"/>
      <c r="E299" s="359"/>
      <c r="F299" s="359"/>
      <c r="G299" s="359"/>
      <c r="H299" s="359"/>
      <c r="I299" s="359"/>
      <c r="J299" s="359"/>
      <c r="K299" s="359"/>
      <c r="L299" s="359"/>
      <c r="M299" s="359"/>
      <c r="N299" s="359"/>
      <c r="O299" s="359"/>
      <c r="P299" s="359"/>
      <c r="Q299" s="359"/>
      <c r="R299" s="359"/>
      <c r="S299" s="359"/>
      <c r="T299" s="367"/>
      <c r="U299" s="367"/>
      <c r="V299" s="367"/>
      <c r="W299" s="367"/>
      <c r="X299" s="367"/>
      <c r="Y299" s="367"/>
      <c r="Z299" s="367"/>
      <c r="AA299" s="367"/>
      <c r="AB299" s="367"/>
      <c r="AC299" s="367"/>
      <c r="AD299" s="367"/>
      <c r="AE299" s="367"/>
      <c r="AF299" s="367"/>
      <c r="AG299" s="142"/>
      <c r="AH299" s="172"/>
      <c r="AI299" s="172"/>
      <c r="AJ299" s="172"/>
      <c r="AK299" s="172"/>
      <c r="AL299" s="172"/>
      <c r="AM299" s="172"/>
      <c r="AN299" s="172"/>
      <c r="AO299" s="172"/>
      <c r="AP299" s="172"/>
      <c r="AQ299" s="172"/>
      <c r="AR299" s="172"/>
      <c r="AS299" s="172"/>
      <c r="AT299" s="172"/>
      <c r="BU299" s="216" t="str">
        <f>LOOKUP(A299,'Dropdown-Content (Hidden)'!$M$138:$M$188,'Dropdown-Content (Hidden)'!$N$138:$N$188)</f>
        <v/>
      </c>
      <c r="BV299" s="219">
        <f>LOOKUP(A299,'Dropdown-Content (Hidden)'!$M$87:$M$137,'Dropdown-Content (Hidden)'!$O$87:$O$137)</f>
        <v>0</v>
      </c>
    </row>
    <row r="300" spans="1:74" ht="25.5" customHeight="1" x14ac:dyDescent="0.25">
      <c r="A300" s="45">
        <v>6</v>
      </c>
      <c r="B300" s="359" t="str">
        <f>LOOKUP(A300,'Dropdown-Content (Hidden)'!$M$138:$M$188,'Dropdown-Content (Hidden)'!$B$138:$B$188)</f>
        <v xml:space="preserve">  </v>
      </c>
      <c r="C300" s="359"/>
      <c r="D300" s="359"/>
      <c r="E300" s="359"/>
      <c r="F300" s="359"/>
      <c r="G300" s="359"/>
      <c r="H300" s="359"/>
      <c r="I300" s="359"/>
      <c r="J300" s="359"/>
      <c r="K300" s="359"/>
      <c r="L300" s="359"/>
      <c r="M300" s="359"/>
      <c r="N300" s="359"/>
      <c r="O300" s="359"/>
      <c r="P300" s="359"/>
      <c r="Q300" s="359"/>
      <c r="R300" s="359"/>
      <c r="S300" s="359"/>
      <c r="T300" s="367"/>
      <c r="U300" s="367"/>
      <c r="V300" s="367"/>
      <c r="W300" s="367"/>
      <c r="X300" s="367"/>
      <c r="Y300" s="367"/>
      <c r="Z300" s="367"/>
      <c r="AA300" s="367"/>
      <c r="AB300" s="367"/>
      <c r="AC300" s="367"/>
      <c r="AD300" s="367"/>
      <c r="AE300" s="367"/>
      <c r="AF300" s="367"/>
      <c r="AG300" s="142"/>
      <c r="AH300" s="172"/>
      <c r="AI300" s="172"/>
      <c r="AJ300" s="172"/>
      <c r="AK300" s="172"/>
      <c r="AL300" s="172"/>
      <c r="AM300" s="172"/>
      <c r="AN300" s="172"/>
      <c r="AO300" s="172"/>
      <c r="AP300" s="172"/>
      <c r="AQ300" s="172"/>
      <c r="AR300" s="172"/>
      <c r="AS300" s="172"/>
      <c r="AT300" s="172"/>
      <c r="BU300" s="216" t="str">
        <f>LOOKUP(A300,'Dropdown-Content (Hidden)'!$M$138:$M$188,'Dropdown-Content (Hidden)'!$N$138:$N$188)</f>
        <v/>
      </c>
      <c r="BV300" s="219">
        <f>LOOKUP(A300,'Dropdown-Content (Hidden)'!$M$87:$M$137,'Dropdown-Content (Hidden)'!$O$87:$O$137)</f>
        <v>0</v>
      </c>
    </row>
    <row r="301" spans="1:74" ht="25.5" customHeight="1" x14ac:dyDescent="0.25">
      <c r="A301" s="45">
        <v>7</v>
      </c>
      <c r="B301" s="359" t="str">
        <f>LOOKUP(A301,'Dropdown-Content (Hidden)'!$M$138:$M$188,'Dropdown-Content (Hidden)'!$B$138:$B$188)</f>
        <v xml:space="preserve">  </v>
      </c>
      <c r="C301" s="359"/>
      <c r="D301" s="359"/>
      <c r="E301" s="359"/>
      <c r="F301" s="359"/>
      <c r="G301" s="359"/>
      <c r="H301" s="359"/>
      <c r="I301" s="359"/>
      <c r="J301" s="359"/>
      <c r="K301" s="359"/>
      <c r="L301" s="359"/>
      <c r="M301" s="359"/>
      <c r="N301" s="359"/>
      <c r="O301" s="359"/>
      <c r="P301" s="359"/>
      <c r="Q301" s="359"/>
      <c r="R301" s="359"/>
      <c r="S301" s="359"/>
      <c r="T301" s="367"/>
      <c r="U301" s="367"/>
      <c r="V301" s="367"/>
      <c r="W301" s="367"/>
      <c r="X301" s="367"/>
      <c r="Y301" s="367"/>
      <c r="Z301" s="367"/>
      <c r="AA301" s="367"/>
      <c r="AB301" s="367"/>
      <c r="AC301" s="367"/>
      <c r="AD301" s="367"/>
      <c r="AE301" s="367"/>
      <c r="AF301" s="367"/>
      <c r="AG301" s="142"/>
      <c r="AH301" s="172"/>
      <c r="AI301" s="172"/>
      <c r="AJ301" s="172"/>
      <c r="AK301" s="172"/>
      <c r="AL301" s="172"/>
      <c r="AM301" s="172"/>
      <c r="AN301" s="172"/>
      <c r="AO301" s="172"/>
      <c r="AP301" s="172"/>
      <c r="AQ301" s="172"/>
      <c r="AR301" s="172"/>
      <c r="AS301" s="172"/>
      <c r="AT301" s="172"/>
      <c r="BU301" s="216" t="str">
        <f>LOOKUP(A301,'Dropdown-Content (Hidden)'!$M$138:$M$188,'Dropdown-Content (Hidden)'!$N$138:$N$188)</f>
        <v/>
      </c>
      <c r="BV301" s="219">
        <f>LOOKUP(A301,'Dropdown-Content (Hidden)'!$M$87:$M$137,'Dropdown-Content (Hidden)'!$O$87:$O$137)</f>
        <v>0</v>
      </c>
    </row>
    <row r="302" spans="1:74" ht="25.5" customHeight="1" x14ac:dyDescent="0.25">
      <c r="A302" s="45">
        <v>8</v>
      </c>
      <c r="B302" s="359" t="str">
        <f>LOOKUP(A302,'Dropdown-Content (Hidden)'!$M$138:$M$188,'Dropdown-Content (Hidden)'!$B$138:$B$188)</f>
        <v xml:space="preserve">  </v>
      </c>
      <c r="C302" s="359"/>
      <c r="D302" s="359"/>
      <c r="E302" s="359"/>
      <c r="F302" s="359"/>
      <c r="G302" s="359"/>
      <c r="H302" s="359"/>
      <c r="I302" s="359"/>
      <c r="J302" s="359"/>
      <c r="K302" s="359"/>
      <c r="L302" s="359"/>
      <c r="M302" s="359"/>
      <c r="N302" s="359"/>
      <c r="O302" s="359"/>
      <c r="P302" s="359"/>
      <c r="Q302" s="359"/>
      <c r="R302" s="359"/>
      <c r="S302" s="359"/>
      <c r="T302" s="367"/>
      <c r="U302" s="367"/>
      <c r="V302" s="367"/>
      <c r="W302" s="367"/>
      <c r="X302" s="367"/>
      <c r="Y302" s="367"/>
      <c r="Z302" s="367"/>
      <c r="AA302" s="367"/>
      <c r="AB302" s="367"/>
      <c r="AC302" s="367"/>
      <c r="AD302" s="367"/>
      <c r="AE302" s="367"/>
      <c r="AF302" s="367"/>
      <c r="AG302" s="142"/>
      <c r="AH302" s="172"/>
      <c r="AI302" s="172"/>
      <c r="AJ302" s="172"/>
      <c r="AK302" s="172"/>
      <c r="AL302" s="172"/>
      <c r="AM302" s="172"/>
      <c r="AN302" s="172"/>
      <c r="AO302" s="172"/>
      <c r="AP302" s="172"/>
      <c r="AQ302" s="172"/>
      <c r="AR302" s="172"/>
      <c r="AS302" s="172"/>
      <c r="AT302" s="172"/>
      <c r="BU302" s="216" t="str">
        <f>LOOKUP(A302,'Dropdown-Content (Hidden)'!$M$138:$M$188,'Dropdown-Content (Hidden)'!$N$138:$N$188)</f>
        <v/>
      </c>
      <c r="BV302" s="219">
        <f>LOOKUP(A302,'Dropdown-Content (Hidden)'!$M$87:$M$137,'Dropdown-Content (Hidden)'!$O$87:$O$137)</f>
        <v>0</v>
      </c>
    </row>
    <row r="303" spans="1:74" ht="25.5" customHeight="1" x14ac:dyDescent="0.25">
      <c r="A303" s="45">
        <v>9</v>
      </c>
      <c r="B303" s="359" t="str">
        <f>LOOKUP(A303,'Dropdown-Content (Hidden)'!$M$138:$M$188,'Dropdown-Content (Hidden)'!$B$138:$B$188)</f>
        <v xml:space="preserve">  </v>
      </c>
      <c r="C303" s="359"/>
      <c r="D303" s="359"/>
      <c r="E303" s="359"/>
      <c r="F303" s="359"/>
      <c r="G303" s="359"/>
      <c r="H303" s="359"/>
      <c r="I303" s="359"/>
      <c r="J303" s="359"/>
      <c r="K303" s="359"/>
      <c r="L303" s="359"/>
      <c r="M303" s="359"/>
      <c r="N303" s="359"/>
      <c r="O303" s="359"/>
      <c r="P303" s="359"/>
      <c r="Q303" s="359"/>
      <c r="R303" s="359"/>
      <c r="S303" s="359"/>
      <c r="T303" s="367"/>
      <c r="U303" s="367"/>
      <c r="V303" s="367"/>
      <c r="W303" s="367"/>
      <c r="X303" s="367"/>
      <c r="Y303" s="367"/>
      <c r="Z303" s="367"/>
      <c r="AA303" s="367"/>
      <c r="AB303" s="367"/>
      <c r="AC303" s="367"/>
      <c r="AD303" s="367"/>
      <c r="AE303" s="367"/>
      <c r="AF303" s="367"/>
      <c r="AG303" s="142"/>
      <c r="AH303" s="172"/>
      <c r="AI303" s="172"/>
      <c r="AJ303" s="172"/>
      <c r="AK303" s="172"/>
      <c r="AL303" s="172"/>
      <c r="AM303" s="172"/>
      <c r="AN303" s="172"/>
      <c r="AO303" s="172"/>
      <c r="AP303" s="172"/>
      <c r="AQ303" s="172"/>
      <c r="AR303" s="172"/>
      <c r="AS303" s="172"/>
      <c r="AT303" s="172"/>
      <c r="BU303" s="216" t="str">
        <f>LOOKUP(A303,'Dropdown-Content (Hidden)'!$M$138:$M$188,'Dropdown-Content (Hidden)'!$N$138:$N$188)</f>
        <v/>
      </c>
      <c r="BV303" s="219">
        <f>LOOKUP(A303,'Dropdown-Content (Hidden)'!$M$87:$M$137,'Dropdown-Content (Hidden)'!$O$87:$O$137)</f>
        <v>0</v>
      </c>
    </row>
    <row r="304" spans="1:74" ht="25.5" customHeight="1" x14ac:dyDescent="0.25">
      <c r="A304" s="45">
        <v>10</v>
      </c>
      <c r="B304" s="359" t="str">
        <f>LOOKUP(A304,'Dropdown-Content (Hidden)'!$M$138:$M$188,'Dropdown-Content (Hidden)'!$B$138:$B$188)</f>
        <v xml:space="preserve">  </v>
      </c>
      <c r="C304" s="359"/>
      <c r="D304" s="359"/>
      <c r="E304" s="359"/>
      <c r="F304" s="359"/>
      <c r="G304" s="359"/>
      <c r="H304" s="359"/>
      <c r="I304" s="359"/>
      <c r="J304" s="359"/>
      <c r="K304" s="359"/>
      <c r="L304" s="359"/>
      <c r="M304" s="359"/>
      <c r="N304" s="359"/>
      <c r="O304" s="359"/>
      <c r="P304" s="359"/>
      <c r="Q304" s="359"/>
      <c r="R304" s="359"/>
      <c r="S304" s="359"/>
      <c r="T304" s="367"/>
      <c r="U304" s="367"/>
      <c r="V304" s="367"/>
      <c r="W304" s="367"/>
      <c r="X304" s="367"/>
      <c r="Y304" s="367"/>
      <c r="Z304" s="367"/>
      <c r="AA304" s="367"/>
      <c r="AB304" s="367"/>
      <c r="AC304" s="367"/>
      <c r="AD304" s="367"/>
      <c r="AE304" s="367"/>
      <c r="AF304" s="367"/>
      <c r="AG304" s="142"/>
      <c r="AH304" s="172"/>
      <c r="AI304" s="172"/>
      <c r="AJ304" s="172"/>
      <c r="AK304" s="172"/>
      <c r="AL304" s="172"/>
      <c r="AM304" s="172"/>
      <c r="AN304" s="172"/>
      <c r="AO304" s="172"/>
      <c r="AP304" s="172"/>
      <c r="AQ304" s="172"/>
      <c r="AR304" s="172"/>
      <c r="AS304" s="172"/>
      <c r="AT304" s="172"/>
      <c r="BU304" s="216" t="str">
        <f>LOOKUP(A304,'Dropdown-Content (Hidden)'!$M$138:$M$188,'Dropdown-Content (Hidden)'!$N$138:$N$188)</f>
        <v/>
      </c>
      <c r="BV304" s="219">
        <f>LOOKUP(A304,'Dropdown-Content (Hidden)'!$M$87:$M$137,'Dropdown-Content (Hidden)'!$O$87:$O$137)</f>
        <v>0</v>
      </c>
    </row>
    <row r="305" spans="1:74" ht="25.5" customHeight="1" x14ac:dyDescent="0.25">
      <c r="A305" s="45">
        <v>11</v>
      </c>
      <c r="B305" s="359" t="str">
        <f>LOOKUP(A305,'Dropdown-Content (Hidden)'!$M$138:$M$188,'Dropdown-Content (Hidden)'!$B$138:$B$188)</f>
        <v xml:space="preserve">  </v>
      </c>
      <c r="C305" s="359"/>
      <c r="D305" s="359"/>
      <c r="E305" s="359"/>
      <c r="F305" s="359"/>
      <c r="G305" s="359"/>
      <c r="H305" s="359"/>
      <c r="I305" s="359"/>
      <c r="J305" s="359"/>
      <c r="K305" s="359"/>
      <c r="L305" s="359"/>
      <c r="M305" s="359"/>
      <c r="N305" s="359"/>
      <c r="O305" s="359"/>
      <c r="P305" s="359"/>
      <c r="Q305" s="359"/>
      <c r="R305" s="359"/>
      <c r="S305" s="359"/>
      <c r="T305" s="367"/>
      <c r="U305" s="367"/>
      <c r="V305" s="367"/>
      <c r="W305" s="367"/>
      <c r="X305" s="367"/>
      <c r="Y305" s="367"/>
      <c r="Z305" s="367"/>
      <c r="AA305" s="367"/>
      <c r="AB305" s="367"/>
      <c r="AC305" s="367"/>
      <c r="AD305" s="367"/>
      <c r="AE305" s="367"/>
      <c r="AF305" s="367"/>
      <c r="AG305" s="142"/>
      <c r="AH305" s="172"/>
      <c r="AI305" s="172"/>
      <c r="AJ305" s="172"/>
      <c r="AK305" s="172"/>
      <c r="AL305" s="172"/>
      <c r="AM305" s="172"/>
      <c r="AN305" s="172"/>
      <c r="AO305" s="172"/>
      <c r="AP305" s="172"/>
      <c r="AQ305" s="172"/>
      <c r="AR305" s="172"/>
      <c r="AS305" s="172"/>
      <c r="AT305" s="172"/>
      <c r="BU305" s="216" t="str">
        <f>LOOKUP(A305,'Dropdown-Content (Hidden)'!$M$138:$M$188,'Dropdown-Content (Hidden)'!$N$138:$N$188)</f>
        <v/>
      </c>
      <c r="BV305" s="219">
        <f>LOOKUP(A305,'Dropdown-Content (Hidden)'!$M$87:$M$137,'Dropdown-Content (Hidden)'!$O$87:$O$137)</f>
        <v>0</v>
      </c>
    </row>
    <row r="306" spans="1:74" ht="25.5" customHeight="1" x14ac:dyDescent="0.25">
      <c r="A306" s="45">
        <v>12</v>
      </c>
      <c r="B306" s="359" t="str">
        <f>LOOKUP(A306,'Dropdown-Content (Hidden)'!$M$138:$M$188,'Dropdown-Content (Hidden)'!$B$138:$B$188)</f>
        <v xml:space="preserve">  </v>
      </c>
      <c r="C306" s="359"/>
      <c r="D306" s="359"/>
      <c r="E306" s="359"/>
      <c r="F306" s="359"/>
      <c r="G306" s="359"/>
      <c r="H306" s="359"/>
      <c r="I306" s="359"/>
      <c r="J306" s="359"/>
      <c r="K306" s="359"/>
      <c r="L306" s="359"/>
      <c r="M306" s="359"/>
      <c r="N306" s="359"/>
      <c r="O306" s="359"/>
      <c r="P306" s="359"/>
      <c r="Q306" s="359"/>
      <c r="R306" s="359"/>
      <c r="S306" s="359"/>
      <c r="T306" s="367"/>
      <c r="U306" s="367"/>
      <c r="V306" s="367"/>
      <c r="W306" s="367"/>
      <c r="X306" s="367"/>
      <c r="Y306" s="367"/>
      <c r="Z306" s="367"/>
      <c r="AA306" s="367"/>
      <c r="AB306" s="367"/>
      <c r="AC306" s="367"/>
      <c r="AD306" s="367"/>
      <c r="AE306" s="367"/>
      <c r="AF306" s="367"/>
      <c r="AG306" s="142"/>
      <c r="AH306" s="172"/>
      <c r="AI306" s="172"/>
      <c r="AJ306" s="172"/>
      <c r="AK306" s="172"/>
      <c r="AL306" s="172"/>
      <c r="AM306" s="172"/>
      <c r="AN306" s="172"/>
      <c r="AO306" s="172"/>
      <c r="AP306" s="172"/>
      <c r="AQ306" s="172"/>
      <c r="AR306" s="172"/>
      <c r="AS306" s="172"/>
      <c r="AT306" s="172"/>
      <c r="BU306" s="216" t="str">
        <f>LOOKUP(A306,'Dropdown-Content (Hidden)'!$M$138:$M$188,'Dropdown-Content (Hidden)'!$N$138:$N$188)</f>
        <v/>
      </c>
      <c r="BV306" s="219">
        <f>LOOKUP(A306,'Dropdown-Content (Hidden)'!$M$87:$M$137,'Dropdown-Content (Hidden)'!$O$87:$O$137)</f>
        <v>0</v>
      </c>
    </row>
    <row r="307" spans="1:74" ht="25.5" customHeight="1" x14ac:dyDescent="0.25">
      <c r="A307" s="45">
        <v>13</v>
      </c>
      <c r="B307" s="359" t="str">
        <f>LOOKUP(A307,'Dropdown-Content (Hidden)'!$M$138:$M$188,'Dropdown-Content (Hidden)'!$B$138:$B$188)</f>
        <v xml:space="preserve">  </v>
      </c>
      <c r="C307" s="359"/>
      <c r="D307" s="359"/>
      <c r="E307" s="359"/>
      <c r="F307" s="359"/>
      <c r="G307" s="359"/>
      <c r="H307" s="359"/>
      <c r="I307" s="359"/>
      <c r="J307" s="359"/>
      <c r="K307" s="359"/>
      <c r="L307" s="359"/>
      <c r="M307" s="359"/>
      <c r="N307" s="359"/>
      <c r="O307" s="359"/>
      <c r="P307" s="359"/>
      <c r="Q307" s="359"/>
      <c r="R307" s="359"/>
      <c r="S307" s="359"/>
      <c r="T307" s="367"/>
      <c r="U307" s="367"/>
      <c r="V307" s="367"/>
      <c r="W307" s="367"/>
      <c r="X307" s="367"/>
      <c r="Y307" s="367"/>
      <c r="Z307" s="367"/>
      <c r="AA307" s="367"/>
      <c r="AB307" s="367"/>
      <c r="AC307" s="367"/>
      <c r="AD307" s="367"/>
      <c r="AE307" s="367"/>
      <c r="AF307" s="367"/>
      <c r="AG307" s="142"/>
      <c r="AH307" s="172"/>
      <c r="AI307" s="172"/>
      <c r="AJ307" s="172"/>
      <c r="AK307" s="172"/>
      <c r="AL307" s="172"/>
      <c r="AM307" s="172"/>
      <c r="AN307" s="172"/>
      <c r="AO307" s="172"/>
      <c r="AP307" s="172"/>
      <c r="AQ307" s="172"/>
      <c r="AR307" s="172"/>
      <c r="AS307" s="172"/>
      <c r="AT307" s="172"/>
      <c r="BU307" s="216" t="str">
        <f>LOOKUP(A307,'Dropdown-Content (Hidden)'!$M$138:$M$188,'Dropdown-Content (Hidden)'!$N$138:$N$188)</f>
        <v/>
      </c>
      <c r="BV307" s="219">
        <f>LOOKUP(A307,'Dropdown-Content (Hidden)'!$M$87:$M$137,'Dropdown-Content (Hidden)'!$O$87:$O$137)</f>
        <v>0</v>
      </c>
    </row>
    <row r="308" spans="1:74" ht="25.5" customHeight="1" x14ac:dyDescent="0.25">
      <c r="A308" s="45">
        <v>14</v>
      </c>
      <c r="B308" s="359" t="str">
        <f>LOOKUP(A308,'Dropdown-Content (Hidden)'!$M$138:$M$188,'Dropdown-Content (Hidden)'!$B$138:$B$188)</f>
        <v xml:space="preserve">  </v>
      </c>
      <c r="C308" s="359"/>
      <c r="D308" s="359"/>
      <c r="E308" s="359"/>
      <c r="F308" s="359"/>
      <c r="G308" s="359"/>
      <c r="H308" s="359"/>
      <c r="I308" s="359"/>
      <c r="J308" s="359"/>
      <c r="K308" s="359"/>
      <c r="L308" s="359"/>
      <c r="M308" s="359"/>
      <c r="N308" s="359"/>
      <c r="O308" s="359"/>
      <c r="P308" s="359"/>
      <c r="Q308" s="359"/>
      <c r="R308" s="359"/>
      <c r="S308" s="359"/>
      <c r="T308" s="367"/>
      <c r="U308" s="367"/>
      <c r="V308" s="367"/>
      <c r="W308" s="367"/>
      <c r="X308" s="367"/>
      <c r="Y308" s="367"/>
      <c r="Z308" s="367"/>
      <c r="AA308" s="367"/>
      <c r="AB308" s="367"/>
      <c r="AC308" s="367"/>
      <c r="AD308" s="367"/>
      <c r="AE308" s="367"/>
      <c r="AF308" s="367"/>
      <c r="AG308" s="142"/>
      <c r="AH308" s="172"/>
      <c r="AI308" s="172"/>
      <c r="AJ308" s="172"/>
      <c r="AK308" s="172"/>
      <c r="AL308" s="172"/>
      <c r="AM308" s="172"/>
      <c r="AN308" s="172"/>
      <c r="AO308" s="172"/>
      <c r="AP308" s="172"/>
      <c r="AQ308" s="172"/>
      <c r="AR308" s="172"/>
      <c r="AS308" s="172"/>
      <c r="AT308" s="172"/>
      <c r="BU308" s="216" t="str">
        <f>LOOKUP(A308,'Dropdown-Content (Hidden)'!$M$138:$M$188,'Dropdown-Content (Hidden)'!$N$138:$N$188)</f>
        <v/>
      </c>
      <c r="BV308" s="219">
        <f>LOOKUP(A308,'Dropdown-Content (Hidden)'!$M$87:$M$137,'Dropdown-Content (Hidden)'!$O$87:$O$137)</f>
        <v>0</v>
      </c>
    </row>
    <row r="309" spans="1:74" ht="25.5" customHeight="1" x14ac:dyDescent="0.25">
      <c r="A309" s="45">
        <v>15</v>
      </c>
      <c r="B309" s="359" t="str">
        <f>LOOKUP(A309,'Dropdown-Content (Hidden)'!$M$138:$M$188,'Dropdown-Content (Hidden)'!$B$138:$B$188)</f>
        <v xml:space="preserve">  </v>
      </c>
      <c r="C309" s="359"/>
      <c r="D309" s="359"/>
      <c r="E309" s="359"/>
      <c r="F309" s="359"/>
      <c r="G309" s="359"/>
      <c r="H309" s="359"/>
      <c r="I309" s="359"/>
      <c r="J309" s="359"/>
      <c r="K309" s="359"/>
      <c r="L309" s="359"/>
      <c r="M309" s="359"/>
      <c r="N309" s="359"/>
      <c r="O309" s="359"/>
      <c r="P309" s="359"/>
      <c r="Q309" s="359"/>
      <c r="R309" s="359"/>
      <c r="S309" s="359"/>
      <c r="T309" s="367"/>
      <c r="U309" s="367"/>
      <c r="V309" s="367"/>
      <c r="W309" s="367"/>
      <c r="X309" s="367"/>
      <c r="Y309" s="367"/>
      <c r="Z309" s="367"/>
      <c r="AA309" s="367"/>
      <c r="AB309" s="367"/>
      <c r="AC309" s="367"/>
      <c r="AD309" s="367"/>
      <c r="AE309" s="367"/>
      <c r="AF309" s="367"/>
      <c r="AG309" s="142"/>
      <c r="AH309" s="172"/>
      <c r="AI309" s="172"/>
      <c r="AJ309" s="172"/>
      <c r="AK309" s="172"/>
      <c r="AL309" s="172"/>
      <c r="AM309" s="172"/>
      <c r="AN309" s="172"/>
      <c r="AO309" s="172"/>
      <c r="AP309" s="172"/>
      <c r="AQ309" s="172"/>
      <c r="AR309" s="172"/>
      <c r="AS309" s="172"/>
      <c r="AT309" s="172"/>
      <c r="BU309" s="216" t="str">
        <f>LOOKUP(A309,'Dropdown-Content (Hidden)'!$M$138:$M$188,'Dropdown-Content (Hidden)'!$N$138:$N$188)</f>
        <v/>
      </c>
      <c r="BV309" s="219">
        <f>LOOKUP(A309,'Dropdown-Content (Hidden)'!$M$87:$M$137,'Dropdown-Content (Hidden)'!$O$87:$O$137)</f>
        <v>0</v>
      </c>
    </row>
    <row r="310" spans="1:74" ht="25.5" customHeight="1" x14ac:dyDescent="0.25">
      <c r="A310" s="45">
        <v>16</v>
      </c>
      <c r="B310" s="359" t="str">
        <f>LOOKUP(A310,'Dropdown-Content (Hidden)'!$M$138:$M$188,'Dropdown-Content (Hidden)'!$B$138:$B$188)</f>
        <v xml:space="preserve">  </v>
      </c>
      <c r="C310" s="359"/>
      <c r="D310" s="359"/>
      <c r="E310" s="359"/>
      <c r="F310" s="359"/>
      <c r="G310" s="359"/>
      <c r="H310" s="359"/>
      <c r="I310" s="359"/>
      <c r="J310" s="359"/>
      <c r="K310" s="359"/>
      <c r="L310" s="359"/>
      <c r="M310" s="359"/>
      <c r="N310" s="359"/>
      <c r="O310" s="359"/>
      <c r="P310" s="359"/>
      <c r="Q310" s="359"/>
      <c r="R310" s="359"/>
      <c r="S310" s="359"/>
      <c r="T310" s="367"/>
      <c r="U310" s="367"/>
      <c r="V310" s="367"/>
      <c r="W310" s="367"/>
      <c r="X310" s="367"/>
      <c r="Y310" s="367"/>
      <c r="Z310" s="367"/>
      <c r="AA310" s="367"/>
      <c r="AB310" s="367"/>
      <c r="AC310" s="367"/>
      <c r="AD310" s="367"/>
      <c r="AE310" s="367"/>
      <c r="AF310" s="367"/>
      <c r="AG310" s="142"/>
      <c r="AH310" s="172"/>
      <c r="AI310" s="172"/>
      <c r="AJ310" s="172"/>
      <c r="AK310" s="172"/>
      <c r="AL310" s="172"/>
      <c r="AM310" s="172"/>
      <c r="AN310" s="172"/>
      <c r="AO310" s="172"/>
      <c r="AP310" s="172"/>
      <c r="AQ310" s="172"/>
      <c r="AR310" s="172"/>
      <c r="AS310" s="172"/>
      <c r="AT310" s="172"/>
      <c r="BU310" s="216" t="str">
        <f>LOOKUP(A310,'Dropdown-Content (Hidden)'!$M$138:$M$188,'Dropdown-Content (Hidden)'!$N$138:$N$188)</f>
        <v/>
      </c>
      <c r="BV310" s="219">
        <f>LOOKUP(A310,'Dropdown-Content (Hidden)'!$M$87:$M$137,'Dropdown-Content (Hidden)'!$O$87:$O$137)</f>
        <v>0</v>
      </c>
    </row>
    <row r="311" spans="1:74" ht="25.5" customHeight="1" x14ac:dyDescent="0.25">
      <c r="A311" s="45">
        <v>17</v>
      </c>
      <c r="B311" s="359" t="str">
        <f>LOOKUP(A311,'Dropdown-Content (Hidden)'!$M$138:$M$188,'Dropdown-Content (Hidden)'!$B$138:$B$188)</f>
        <v xml:space="preserve">  </v>
      </c>
      <c r="C311" s="359"/>
      <c r="D311" s="359"/>
      <c r="E311" s="359"/>
      <c r="F311" s="359"/>
      <c r="G311" s="359"/>
      <c r="H311" s="359"/>
      <c r="I311" s="359"/>
      <c r="J311" s="359"/>
      <c r="K311" s="359"/>
      <c r="L311" s="359"/>
      <c r="M311" s="359"/>
      <c r="N311" s="359"/>
      <c r="O311" s="359"/>
      <c r="P311" s="359"/>
      <c r="Q311" s="359"/>
      <c r="R311" s="359"/>
      <c r="S311" s="359"/>
      <c r="T311" s="367"/>
      <c r="U311" s="367"/>
      <c r="V311" s="367"/>
      <c r="W311" s="367"/>
      <c r="X311" s="367"/>
      <c r="Y311" s="367"/>
      <c r="Z311" s="367"/>
      <c r="AA311" s="367"/>
      <c r="AB311" s="367"/>
      <c r="AC311" s="367"/>
      <c r="AD311" s="367"/>
      <c r="AE311" s="367"/>
      <c r="AF311" s="367"/>
      <c r="AG311" s="142"/>
      <c r="AH311" s="172"/>
      <c r="AI311" s="172"/>
      <c r="AJ311" s="172"/>
      <c r="AK311" s="172"/>
      <c r="AL311" s="172"/>
      <c r="AM311" s="172"/>
      <c r="AN311" s="172"/>
      <c r="AO311" s="172"/>
      <c r="AP311" s="172"/>
      <c r="AQ311" s="172"/>
      <c r="AR311" s="172"/>
      <c r="AS311" s="172"/>
      <c r="AT311" s="172"/>
      <c r="BU311" s="216" t="str">
        <f>LOOKUP(A311,'Dropdown-Content (Hidden)'!$M$138:$M$188,'Dropdown-Content (Hidden)'!$N$138:$N$188)</f>
        <v/>
      </c>
      <c r="BV311" s="219">
        <f>LOOKUP(A311,'Dropdown-Content (Hidden)'!$M$87:$M$137,'Dropdown-Content (Hidden)'!$O$87:$O$137)</f>
        <v>0</v>
      </c>
    </row>
    <row r="312" spans="1:74" ht="25.5" customHeight="1" x14ac:dyDescent="0.25">
      <c r="A312" s="45">
        <v>18</v>
      </c>
      <c r="B312" s="359" t="str">
        <f>LOOKUP(A312,'Dropdown-Content (Hidden)'!$M$138:$M$188,'Dropdown-Content (Hidden)'!$B$138:$B$188)</f>
        <v xml:space="preserve">  </v>
      </c>
      <c r="C312" s="359"/>
      <c r="D312" s="359"/>
      <c r="E312" s="359"/>
      <c r="F312" s="359"/>
      <c r="G312" s="359"/>
      <c r="H312" s="359"/>
      <c r="I312" s="359"/>
      <c r="J312" s="359"/>
      <c r="K312" s="359"/>
      <c r="L312" s="359"/>
      <c r="M312" s="359"/>
      <c r="N312" s="359"/>
      <c r="O312" s="359"/>
      <c r="P312" s="359"/>
      <c r="Q312" s="359"/>
      <c r="R312" s="359"/>
      <c r="S312" s="359"/>
      <c r="T312" s="367"/>
      <c r="U312" s="367"/>
      <c r="V312" s="367"/>
      <c r="W312" s="367"/>
      <c r="X312" s="367"/>
      <c r="Y312" s="367"/>
      <c r="Z312" s="367"/>
      <c r="AA312" s="367"/>
      <c r="AB312" s="367"/>
      <c r="AC312" s="367"/>
      <c r="AD312" s="367"/>
      <c r="AE312" s="367"/>
      <c r="AF312" s="367"/>
      <c r="AG312" s="142"/>
      <c r="AH312" s="172"/>
      <c r="AI312" s="172"/>
      <c r="AJ312" s="172"/>
      <c r="AK312" s="172"/>
      <c r="AL312" s="172"/>
      <c r="AM312" s="172"/>
      <c r="AN312" s="172"/>
      <c r="AO312" s="172"/>
      <c r="AP312" s="172"/>
      <c r="AQ312" s="172"/>
      <c r="AR312" s="172"/>
      <c r="AS312" s="172"/>
      <c r="AT312" s="172"/>
      <c r="BU312" s="216" t="str">
        <f>LOOKUP(A312,'Dropdown-Content (Hidden)'!$M$138:$M$188,'Dropdown-Content (Hidden)'!$N$138:$N$188)</f>
        <v/>
      </c>
      <c r="BV312" s="219">
        <f>LOOKUP(A312,'Dropdown-Content (Hidden)'!$M$87:$M$137,'Dropdown-Content (Hidden)'!$O$87:$O$137)</f>
        <v>0</v>
      </c>
    </row>
    <row r="313" spans="1:74" ht="25.5" customHeight="1" x14ac:dyDescent="0.25">
      <c r="A313" s="45">
        <v>19</v>
      </c>
      <c r="B313" s="359" t="str">
        <f>LOOKUP(A313,'Dropdown-Content (Hidden)'!$M$138:$M$188,'Dropdown-Content (Hidden)'!$B$138:$B$188)</f>
        <v xml:space="preserve">  </v>
      </c>
      <c r="C313" s="359"/>
      <c r="D313" s="359"/>
      <c r="E313" s="359"/>
      <c r="F313" s="359"/>
      <c r="G313" s="359"/>
      <c r="H313" s="359"/>
      <c r="I313" s="359"/>
      <c r="J313" s="359"/>
      <c r="K313" s="359"/>
      <c r="L313" s="359"/>
      <c r="M313" s="359"/>
      <c r="N313" s="359"/>
      <c r="O313" s="359"/>
      <c r="P313" s="359"/>
      <c r="Q313" s="359"/>
      <c r="R313" s="359"/>
      <c r="S313" s="359"/>
      <c r="T313" s="367"/>
      <c r="U313" s="367"/>
      <c r="V313" s="367"/>
      <c r="W313" s="367"/>
      <c r="X313" s="367"/>
      <c r="Y313" s="367"/>
      <c r="Z313" s="367"/>
      <c r="AA313" s="367"/>
      <c r="AB313" s="367"/>
      <c r="AC313" s="367"/>
      <c r="AD313" s="367"/>
      <c r="AE313" s="367"/>
      <c r="AF313" s="367"/>
      <c r="AG313" s="142"/>
      <c r="AH313" s="172"/>
      <c r="AI313" s="172"/>
      <c r="AJ313" s="172"/>
      <c r="AK313" s="172"/>
      <c r="AL313" s="172"/>
      <c r="AM313" s="172"/>
      <c r="AN313" s="172"/>
      <c r="AO313" s="172"/>
      <c r="AP313" s="172"/>
      <c r="AQ313" s="172"/>
      <c r="AR313" s="172"/>
      <c r="AS313" s="172"/>
      <c r="AT313" s="172"/>
      <c r="BU313" s="216" t="str">
        <f>LOOKUP(A313,'Dropdown-Content (Hidden)'!$M$138:$M$188,'Dropdown-Content (Hidden)'!$N$138:$N$188)</f>
        <v/>
      </c>
      <c r="BV313" s="219">
        <f>LOOKUP(A313,'Dropdown-Content (Hidden)'!$M$87:$M$137,'Dropdown-Content (Hidden)'!$O$87:$O$137)</f>
        <v>0</v>
      </c>
    </row>
    <row r="314" spans="1:74" ht="25.5" customHeight="1" x14ac:dyDescent="0.25">
      <c r="A314" s="45">
        <v>20</v>
      </c>
      <c r="B314" s="359" t="str">
        <f>LOOKUP(A314,'Dropdown-Content (Hidden)'!$M$138:$M$188,'Dropdown-Content (Hidden)'!$B$138:$B$188)</f>
        <v xml:space="preserve">  </v>
      </c>
      <c r="C314" s="359"/>
      <c r="D314" s="359"/>
      <c r="E314" s="359"/>
      <c r="F314" s="359"/>
      <c r="G314" s="359"/>
      <c r="H314" s="359"/>
      <c r="I314" s="359"/>
      <c r="J314" s="359"/>
      <c r="K314" s="359"/>
      <c r="L314" s="359"/>
      <c r="M314" s="359"/>
      <c r="N314" s="359"/>
      <c r="O314" s="359"/>
      <c r="P314" s="359"/>
      <c r="Q314" s="359"/>
      <c r="R314" s="359"/>
      <c r="S314" s="359"/>
      <c r="T314" s="367"/>
      <c r="U314" s="367"/>
      <c r="V314" s="367"/>
      <c r="W314" s="367"/>
      <c r="X314" s="367"/>
      <c r="Y314" s="367"/>
      <c r="Z314" s="367"/>
      <c r="AA314" s="367"/>
      <c r="AB314" s="367"/>
      <c r="AC314" s="367"/>
      <c r="AD314" s="367"/>
      <c r="AE314" s="367"/>
      <c r="AF314" s="367"/>
      <c r="AG314" s="142"/>
      <c r="AH314" s="172"/>
      <c r="AI314" s="172"/>
      <c r="AJ314" s="172"/>
      <c r="AK314" s="172"/>
      <c r="AL314" s="172"/>
      <c r="AM314" s="172"/>
      <c r="AN314" s="172"/>
      <c r="AO314" s="172"/>
      <c r="AP314" s="172"/>
      <c r="AQ314" s="172"/>
      <c r="AR314" s="172"/>
      <c r="AS314" s="172"/>
      <c r="AT314" s="172"/>
      <c r="BU314" s="216" t="str">
        <f>LOOKUP(A314,'Dropdown-Content (Hidden)'!$M$138:$M$188,'Dropdown-Content (Hidden)'!$N$138:$N$188)</f>
        <v/>
      </c>
      <c r="BV314" s="219">
        <f>LOOKUP(A314,'Dropdown-Content (Hidden)'!$M$87:$M$137,'Dropdown-Content (Hidden)'!$O$87:$O$137)</f>
        <v>0</v>
      </c>
    </row>
    <row r="315" spans="1:74" ht="25.5" customHeight="1" x14ac:dyDescent="0.25">
      <c r="A315" s="45">
        <v>21</v>
      </c>
      <c r="B315" s="359" t="str">
        <f>LOOKUP(A315,'Dropdown-Content (Hidden)'!$M$138:$M$188,'Dropdown-Content (Hidden)'!$B$138:$B$188)</f>
        <v xml:space="preserve">  </v>
      </c>
      <c r="C315" s="359"/>
      <c r="D315" s="359"/>
      <c r="E315" s="359"/>
      <c r="F315" s="359"/>
      <c r="G315" s="359"/>
      <c r="H315" s="359"/>
      <c r="I315" s="359"/>
      <c r="J315" s="359"/>
      <c r="K315" s="359"/>
      <c r="L315" s="359"/>
      <c r="M315" s="359"/>
      <c r="N315" s="359"/>
      <c r="O315" s="359"/>
      <c r="P315" s="359"/>
      <c r="Q315" s="359"/>
      <c r="R315" s="359"/>
      <c r="S315" s="359"/>
      <c r="T315" s="367"/>
      <c r="U315" s="367"/>
      <c r="V315" s="367"/>
      <c r="W315" s="367"/>
      <c r="X315" s="367"/>
      <c r="Y315" s="367"/>
      <c r="Z315" s="367"/>
      <c r="AA315" s="367"/>
      <c r="AB315" s="367"/>
      <c r="AC315" s="367"/>
      <c r="AD315" s="367"/>
      <c r="AE315" s="367"/>
      <c r="AF315" s="367"/>
      <c r="AG315" s="142"/>
      <c r="AH315" s="172"/>
      <c r="AI315" s="172"/>
      <c r="AJ315" s="172"/>
      <c r="AK315" s="172"/>
      <c r="AL315" s="172"/>
      <c r="AM315" s="172"/>
      <c r="AN315" s="172"/>
      <c r="AO315" s="172"/>
      <c r="AP315" s="172"/>
      <c r="AQ315" s="172"/>
      <c r="AR315" s="172"/>
      <c r="AS315" s="172"/>
      <c r="AT315" s="172"/>
      <c r="BU315" s="216" t="str">
        <f>LOOKUP(A315,'Dropdown-Content (Hidden)'!$M$138:$M$188,'Dropdown-Content (Hidden)'!$N$138:$N$188)</f>
        <v/>
      </c>
      <c r="BV315" s="219">
        <f>LOOKUP(A315,'Dropdown-Content (Hidden)'!$M$87:$M$137,'Dropdown-Content (Hidden)'!$O$87:$O$137)</f>
        <v>0</v>
      </c>
    </row>
    <row r="316" spans="1:74" ht="25.5" customHeight="1" x14ac:dyDescent="0.25">
      <c r="A316" s="45">
        <v>22</v>
      </c>
      <c r="B316" s="359" t="str">
        <f>LOOKUP(A316,'Dropdown-Content (Hidden)'!$M$138:$M$188,'Dropdown-Content (Hidden)'!$B$138:$B$188)</f>
        <v xml:space="preserve">  </v>
      </c>
      <c r="C316" s="359"/>
      <c r="D316" s="359"/>
      <c r="E316" s="359"/>
      <c r="F316" s="359"/>
      <c r="G316" s="359"/>
      <c r="H316" s="359"/>
      <c r="I316" s="359"/>
      <c r="J316" s="359"/>
      <c r="K316" s="359"/>
      <c r="L316" s="359"/>
      <c r="M316" s="359"/>
      <c r="N316" s="359"/>
      <c r="O316" s="359"/>
      <c r="P316" s="359"/>
      <c r="Q316" s="359"/>
      <c r="R316" s="359"/>
      <c r="S316" s="359"/>
      <c r="T316" s="367"/>
      <c r="U316" s="367"/>
      <c r="V316" s="367"/>
      <c r="W316" s="367"/>
      <c r="X316" s="367"/>
      <c r="Y316" s="367"/>
      <c r="Z316" s="367"/>
      <c r="AA316" s="367"/>
      <c r="AB316" s="367"/>
      <c r="AC316" s="367"/>
      <c r="AD316" s="367"/>
      <c r="AE316" s="367"/>
      <c r="AF316" s="367"/>
      <c r="AG316" s="142"/>
      <c r="AH316" s="172"/>
      <c r="AI316" s="172"/>
      <c r="AJ316" s="172"/>
      <c r="AK316" s="172"/>
      <c r="AL316" s="172"/>
      <c r="AM316" s="172"/>
      <c r="AN316" s="172"/>
      <c r="AO316" s="172"/>
      <c r="AP316" s="172"/>
      <c r="AQ316" s="172"/>
      <c r="AR316" s="172"/>
      <c r="AS316" s="172"/>
      <c r="AT316" s="172"/>
      <c r="BU316" s="216" t="str">
        <f>LOOKUP(A316,'Dropdown-Content (Hidden)'!$M$138:$M$188,'Dropdown-Content (Hidden)'!$N$138:$N$188)</f>
        <v/>
      </c>
      <c r="BV316" s="219">
        <f>LOOKUP(A316,'Dropdown-Content (Hidden)'!$M$87:$M$137,'Dropdown-Content (Hidden)'!$O$87:$O$137)</f>
        <v>0</v>
      </c>
    </row>
    <row r="317" spans="1:74" ht="25.5" customHeight="1" x14ac:dyDescent="0.25">
      <c r="A317" s="45">
        <v>23</v>
      </c>
      <c r="B317" s="359" t="str">
        <f>LOOKUP(A317,'Dropdown-Content (Hidden)'!$M$138:$M$188,'Dropdown-Content (Hidden)'!$B$138:$B$188)</f>
        <v xml:space="preserve">  </v>
      </c>
      <c r="C317" s="359"/>
      <c r="D317" s="359"/>
      <c r="E317" s="359"/>
      <c r="F317" s="359"/>
      <c r="G317" s="359"/>
      <c r="H317" s="359"/>
      <c r="I317" s="359"/>
      <c r="J317" s="359"/>
      <c r="K317" s="359"/>
      <c r="L317" s="359"/>
      <c r="M317" s="359"/>
      <c r="N317" s="359"/>
      <c r="O317" s="359"/>
      <c r="P317" s="359"/>
      <c r="Q317" s="359"/>
      <c r="R317" s="359"/>
      <c r="S317" s="359"/>
      <c r="T317" s="367"/>
      <c r="U317" s="367"/>
      <c r="V317" s="367"/>
      <c r="W317" s="367"/>
      <c r="X317" s="367"/>
      <c r="Y317" s="367"/>
      <c r="Z317" s="367"/>
      <c r="AA317" s="367"/>
      <c r="AB317" s="367"/>
      <c r="AC317" s="367"/>
      <c r="AD317" s="367"/>
      <c r="AE317" s="367"/>
      <c r="AF317" s="367"/>
      <c r="AG317" s="142"/>
      <c r="AH317" s="172"/>
      <c r="AI317" s="172"/>
      <c r="AJ317" s="172"/>
      <c r="AK317" s="172"/>
      <c r="AL317" s="172"/>
      <c r="AM317" s="172"/>
      <c r="AN317" s="172"/>
      <c r="AO317" s="172"/>
      <c r="AP317" s="172"/>
      <c r="AQ317" s="172"/>
      <c r="AR317" s="172"/>
      <c r="AS317" s="172"/>
      <c r="AT317" s="172"/>
      <c r="BU317" s="216" t="str">
        <f>LOOKUP(A317,'Dropdown-Content (Hidden)'!$M$138:$M$188,'Dropdown-Content (Hidden)'!$N$138:$N$188)</f>
        <v/>
      </c>
      <c r="BV317" s="219">
        <f>LOOKUP(A317,'Dropdown-Content (Hidden)'!$M$87:$M$137,'Dropdown-Content (Hidden)'!$O$87:$O$137)</f>
        <v>0</v>
      </c>
    </row>
    <row r="318" spans="1:74" ht="25.5" customHeight="1" x14ac:dyDescent="0.25">
      <c r="A318" s="45">
        <v>24</v>
      </c>
      <c r="B318" s="359" t="str">
        <f>LOOKUP(A318,'Dropdown-Content (Hidden)'!$M$138:$M$188,'Dropdown-Content (Hidden)'!$B$138:$B$188)</f>
        <v xml:space="preserve">  </v>
      </c>
      <c r="C318" s="359"/>
      <c r="D318" s="359"/>
      <c r="E318" s="359"/>
      <c r="F318" s="359"/>
      <c r="G318" s="359"/>
      <c r="H318" s="359"/>
      <c r="I318" s="359"/>
      <c r="J318" s="359"/>
      <c r="K318" s="359"/>
      <c r="L318" s="359"/>
      <c r="M318" s="359"/>
      <c r="N318" s="359"/>
      <c r="O318" s="359"/>
      <c r="P318" s="359"/>
      <c r="Q318" s="359"/>
      <c r="R318" s="359"/>
      <c r="S318" s="359"/>
      <c r="T318" s="367"/>
      <c r="U318" s="367"/>
      <c r="V318" s="367"/>
      <c r="W318" s="367"/>
      <c r="X318" s="367"/>
      <c r="Y318" s="367"/>
      <c r="Z318" s="367"/>
      <c r="AA318" s="367"/>
      <c r="AB318" s="367"/>
      <c r="AC318" s="367"/>
      <c r="AD318" s="367"/>
      <c r="AE318" s="367"/>
      <c r="AF318" s="367"/>
      <c r="AG318" s="142"/>
      <c r="AH318" s="172"/>
      <c r="AI318" s="172"/>
      <c r="AJ318" s="172"/>
      <c r="AK318" s="172"/>
      <c r="AL318" s="172"/>
      <c r="AM318" s="172"/>
      <c r="AN318" s="172"/>
      <c r="AO318" s="172"/>
      <c r="AP318" s="172"/>
      <c r="AQ318" s="172"/>
      <c r="AR318" s="172"/>
      <c r="AS318" s="172"/>
      <c r="AT318" s="172"/>
      <c r="BU318" s="216" t="str">
        <f>LOOKUP(A318,'Dropdown-Content (Hidden)'!$M$138:$M$188,'Dropdown-Content (Hidden)'!$N$138:$N$188)</f>
        <v/>
      </c>
      <c r="BV318" s="219">
        <f>LOOKUP(A318,'Dropdown-Content (Hidden)'!$M$87:$M$137,'Dropdown-Content (Hidden)'!$O$87:$O$137)</f>
        <v>0</v>
      </c>
    </row>
    <row r="319" spans="1:74" ht="25.5" customHeight="1" x14ac:dyDescent="0.25">
      <c r="A319" s="45">
        <v>25</v>
      </c>
      <c r="B319" s="359" t="str">
        <f>LOOKUP(A319,'Dropdown-Content (Hidden)'!$M$138:$M$188,'Dropdown-Content (Hidden)'!$B$138:$B$188)</f>
        <v xml:space="preserve">  </v>
      </c>
      <c r="C319" s="359"/>
      <c r="D319" s="359"/>
      <c r="E319" s="359"/>
      <c r="F319" s="359"/>
      <c r="G319" s="359"/>
      <c r="H319" s="359"/>
      <c r="I319" s="359"/>
      <c r="J319" s="359"/>
      <c r="K319" s="359"/>
      <c r="L319" s="359"/>
      <c r="M319" s="359"/>
      <c r="N319" s="359"/>
      <c r="O319" s="359"/>
      <c r="P319" s="359"/>
      <c r="Q319" s="359"/>
      <c r="R319" s="359"/>
      <c r="S319" s="359"/>
      <c r="T319" s="367"/>
      <c r="U319" s="367"/>
      <c r="V319" s="367"/>
      <c r="W319" s="367"/>
      <c r="X319" s="367"/>
      <c r="Y319" s="367"/>
      <c r="Z319" s="367"/>
      <c r="AA319" s="367"/>
      <c r="AB319" s="367"/>
      <c r="AC319" s="367"/>
      <c r="AD319" s="367"/>
      <c r="AE319" s="367"/>
      <c r="AF319" s="367"/>
      <c r="AG319" s="142"/>
      <c r="AH319" s="172"/>
      <c r="AI319" s="172"/>
      <c r="AJ319" s="172"/>
      <c r="AK319" s="172"/>
      <c r="AL319" s="172"/>
      <c r="AM319" s="172"/>
      <c r="AN319" s="172"/>
      <c r="AO319" s="172"/>
      <c r="AP319" s="172"/>
      <c r="AQ319" s="172"/>
      <c r="AR319" s="172"/>
      <c r="AS319" s="172"/>
      <c r="AT319" s="172"/>
      <c r="BU319" s="216" t="str">
        <f>LOOKUP(A319,'Dropdown-Content (Hidden)'!$M$138:$M$188,'Dropdown-Content (Hidden)'!$N$138:$N$188)</f>
        <v/>
      </c>
      <c r="BV319" s="219">
        <f>LOOKUP(A319,'Dropdown-Content (Hidden)'!$M$87:$M$137,'Dropdown-Content (Hidden)'!$O$87:$O$137)</f>
        <v>0</v>
      </c>
    </row>
    <row r="320" spans="1:74" ht="25.5" hidden="1" customHeight="1" x14ac:dyDescent="0.25">
      <c r="A320" s="45">
        <v>26</v>
      </c>
      <c r="B320" s="359" t="str">
        <f>LOOKUP(A320,'Dropdown-Content (Hidden)'!$M$138:$M$188,'Dropdown-Content (Hidden)'!$B$138:$B$188)</f>
        <v xml:space="preserve">  </v>
      </c>
      <c r="C320" s="359"/>
      <c r="D320" s="359"/>
      <c r="E320" s="359"/>
      <c r="F320" s="359"/>
      <c r="G320" s="359"/>
      <c r="H320" s="359"/>
      <c r="I320" s="359"/>
      <c r="J320" s="359"/>
      <c r="K320" s="359"/>
      <c r="L320" s="359"/>
      <c r="M320" s="359"/>
      <c r="N320" s="359"/>
      <c r="O320" s="359"/>
      <c r="P320" s="359"/>
      <c r="Q320" s="359"/>
      <c r="R320" s="359"/>
      <c r="S320" s="359"/>
      <c r="T320" s="367"/>
      <c r="U320" s="367"/>
      <c r="V320" s="367"/>
      <c r="W320" s="367"/>
      <c r="X320" s="367"/>
      <c r="Y320" s="367"/>
      <c r="Z320" s="367"/>
      <c r="AA320" s="367"/>
      <c r="AB320" s="367"/>
      <c r="AC320" s="367"/>
      <c r="AD320" s="367"/>
      <c r="AE320" s="367"/>
      <c r="AF320" s="367"/>
      <c r="AG320" s="142"/>
      <c r="AH320" s="172"/>
      <c r="AI320" s="172"/>
      <c r="AJ320" s="172"/>
      <c r="AK320" s="172"/>
      <c r="AL320" s="172"/>
      <c r="AM320" s="172"/>
      <c r="AN320" s="172"/>
      <c r="AO320" s="172"/>
      <c r="AP320" s="172"/>
      <c r="AQ320" s="172"/>
      <c r="AR320" s="172"/>
      <c r="AS320" s="172"/>
      <c r="AT320" s="172"/>
      <c r="BU320" s="216" t="str">
        <f>LOOKUP(A320,'Dropdown-Content (Hidden)'!$M$138:$M$188,'Dropdown-Content (Hidden)'!$N$138:$N$188)</f>
        <v/>
      </c>
      <c r="BV320" s="219">
        <f>LOOKUP(A320,'Dropdown-Content (Hidden)'!$M$87:$M$137,'Dropdown-Content (Hidden)'!$O$87:$O$137)</f>
        <v>0</v>
      </c>
    </row>
    <row r="321" spans="1:74" ht="25.5" hidden="1" customHeight="1" x14ac:dyDescent="0.25">
      <c r="A321" s="45">
        <v>27</v>
      </c>
      <c r="B321" s="359" t="str">
        <f>LOOKUP(A321,'Dropdown-Content (Hidden)'!$M$138:$M$188,'Dropdown-Content (Hidden)'!$B$138:$B$188)</f>
        <v xml:space="preserve">  </v>
      </c>
      <c r="C321" s="359"/>
      <c r="D321" s="359"/>
      <c r="E321" s="359"/>
      <c r="F321" s="359"/>
      <c r="G321" s="359"/>
      <c r="H321" s="359"/>
      <c r="I321" s="359"/>
      <c r="J321" s="359"/>
      <c r="K321" s="359"/>
      <c r="L321" s="359"/>
      <c r="M321" s="359"/>
      <c r="N321" s="359"/>
      <c r="O321" s="359"/>
      <c r="P321" s="359"/>
      <c r="Q321" s="359"/>
      <c r="R321" s="359"/>
      <c r="S321" s="359"/>
      <c r="T321" s="367"/>
      <c r="U321" s="367"/>
      <c r="V321" s="367"/>
      <c r="W321" s="367"/>
      <c r="X321" s="367"/>
      <c r="Y321" s="367"/>
      <c r="Z321" s="367"/>
      <c r="AA321" s="367"/>
      <c r="AB321" s="367"/>
      <c r="AC321" s="367"/>
      <c r="AD321" s="367"/>
      <c r="AE321" s="367"/>
      <c r="AF321" s="367"/>
      <c r="AG321" s="142"/>
      <c r="AH321" s="172"/>
      <c r="AI321" s="172"/>
      <c r="AJ321" s="172"/>
      <c r="AK321" s="172"/>
      <c r="AL321" s="172"/>
      <c r="AM321" s="172"/>
      <c r="AN321" s="172"/>
      <c r="AO321" s="172"/>
      <c r="AP321" s="172"/>
      <c r="AQ321" s="172"/>
      <c r="AR321" s="172"/>
      <c r="AS321" s="172"/>
      <c r="AT321" s="172"/>
      <c r="BU321" s="216" t="str">
        <f>LOOKUP(A321,'Dropdown-Content (Hidden)'!$M$138:$M$188,'Dropdown-Content (Hidden)'!$N$138:$N$188)</f>
        <v/>
      </c>
      <c r="BV321" s="219">
        <f>LOOKUP(A321,'Dropdown-Content (Hidden)'!$M$87:$M$137,'Dropdown-Content (Hidden)'!$O$87:$O$137)</f>
        <v>0</v>
      </c>
    </row>
    <row r="322" spans="1:74" ht="25.5" hidden="1" customHeight="1" x14ac:dyDescent="0.25">
      <c r="A322" s="45">
        <v>28</v>
      </c>
      <c r="B322" s="359" t="str">
        <f>LOOKUP(A322,'Dropdown-Content (Hidden)'!$M$138:$M$188,'Dropdown-Content (Hidden)'!$B$138:$B$188)</f>
        <v xml:space="preserve">  </v>
      </c>
      <c r="C322" s="359"/>
      <c r="D322" s="359"/>
      <c r="E322" s="359"/>
      <c r="F322" s="359"/>
      <c r="G322" s="359"/>
      <c r="H322" s="359"/>
      <c r="I322" s="359"/>
      <c r="J322" s="359"/>
      <c r="K322" s="359"/>
      <c r="L322" s="359"/>
      <c r="M322" s="359"/>
      <c r="N322" s="359"/>
      <c r="O322" s="359"/>
      <c r="P322" s="359"/>
      <c r="Q322" s="359"/>
      <c r="R322" s="359"/>
      <c r="S322" s="359"/>
      <c r="T322" s="367"/>
      <c r="U322" s="367"/>
      <c r="V322" s="367"/>
      <c r="W322" s="367"/>
      <c r="X322" s="367"/>
      <c r="Y322" s="367"/>
      <c r="Z322" s="367"/>
      <c r="AA322" s="367"/>
      <c r="AB322" s="367"/>
      <c r="AC322" s="367"/>
      <c r="AD322" s="367"/>
      <c r="AE322" s="367"/>
      <c r="AF322" s="367"/>
      <c r="AG322" s="142"/>
      <c r="AH322" s="172"/>
      <c r="AI322" s="172"/>
      <c r="AJ322" s="172"/>
      <c r="AK322" s="172"/>
      <c r="AL322" s="172"/>
      <c r="AM322" s="172"/>
      <c r="AN322" s="172"/>
      <c r="AO322" s="172"/>
      <c r="AP322" s="172"/>
      <c r="AQ322" s="172"/>
      <c r="AR322" s="172"/>
      <c r="AS322" s="172"/>
      <c r="AT322" s="172"/>
      <c r="BU322" s="216" t="str">
        <f>LOOKUP(A322,'Dropdown-Content (Hidden)'!$M$138:$M$188,'Dropdown-Content (Hidden)'!$N$138:$N$188)</f>
        <v/>
      </c>
      <c r="BV322" s="219">
        <f>LOOKUP(A322,'Dropdown-Content (Hidden)'!$M$87:$M$137,'Dropdown-Content (Hidden)'!$O$87:$O$137)</f>
        <v>0</v>
      </c>
    </row>
    <row r="323" spans="1:74" ht="25.5" hidden="1" customHeight="1" x14ac:dyDescent="0.25">
      <c r="A323" s="45">
        <v>29</v>
      </c>
      <c r="B323" s="359" t="str">
        <f>LOOKUP(A323,'Dropdown-Content (Hidden)'!$M$138:$M$188,'Dropdown-Content (Hidden)'!$B$138:$B$188)</f>
        <v xml:space="preserve">  </v>
      </c>
      <c r="C323" s="359"/>
      <c r="D323" s="359"/>
      <c r="E323" s="359"/>
      <c r="F323" s="359"/>
      <c r="G323" s="359"/>
      <c r="H323" s="359"/>
      <c r="I323" s="359"/>
      <c r="J323" s="359"/>
      <c r="K323" s="359"/>
      <c r="L323" s="359"/>
      <c r="M323" s="359"/>
      <c r="N323" s="359"/>
      <c r="O323" s="359"/>
      <c r="P323" s="359"/>
      <c r="Q323" s="359"/>
      <c r="R323" s="359"/>
      <c r="S323" s="359"/>
      <c r="T323" s="367"/>
      <c r="U323" s="367"/>
      <c r="V323" s="367"/>
      <c r="W323" s="367"/>
      <c r="X323" s="367"/>
      <c r="Y323" s="367"/>
      <c r="Z323" s="367"/>
      <c r="AA323" s="367"/>
      <c r="AB323" s="367"/>
      <c r="AC323" s="367"/>
      <c r="AD323" s="367"/>
      <c r="AE323" s="367"/>
      <c r="AF323" s="367"/>
      <c r="AG323" s="142"/>
      <c r="AH323" s="172"/>
      <c r="AI323" s="172"/>
      <c r="AJ323" s="172"/>
      <c r="AK323" s="172"/>
      <c r="AL323" s="172"/>
      <c r="AM323" s="172"/>
      <c r="AN323" s="172"/>
      <c r="AO323" s="172"/>
      <c r="AP323" s="172"/>
      <c r="AQ323" s="172"/>
      <c r="AR323" s="172"/>
      <c r="AS323" s="172"/>
      <c r="AT323" s="172"/>
      <c r="BU323" s="216" t="str">
        <f>LOOKUP(A323,'Dropdown-Content (Hidden)'!$M$138:$M$188,'Dropdown-Content (Hidden)'!$N$138:$N$188)</f>
        <v/>
      </c>
      <c r="BV323" s="219">
        <f>LOOKUP(A323,'Dropdown-Content (Hidden)'!$M$87:$M$137,'Dropdown-Content (Hidden)'!$O$87:$O$137)</f>
        <v>0</v>
      </c>
    </row>
    <row r="324" spans="1:74" ht="25.5" hidden="1" customHeight="1" x14ac:dyDescent="0.25">
      <c r="A324" s="45">
        <v>30</v>
      </c>
      <c r="B324" s="359" t="str">
        <f>LOOKUP(A324,'Dropdown-Content (Hidden)'!$M$138:$M$188,'Dropdown-Content (Hidden)'!$B$138:$B$188)</f>
        <v xml:space="preserve">  </v>
      </c>
      <c r="C324" s="359"/>
      <c r="D324" s="359"/>
      <c r="E324" s="359"/>
      <c r="F324" s="359"/>
      <c r="G324" s="359"/>
      <c r="H324" s="359"/>
      <c r="I324" s="359"/>
      <c r="J324" s="359"/>
      <c r="K324" s="359"/>
      <c r="L324" s="359"/>
      <c r="M324" s="359"/>
      <c r="N324" s="359"/>
      <c r="O324" s="359"/>
      <c r="P324" s="359"/>
      <c r="Q324" s="359"/>
      <c r="R324" s="359"/>
      <c r="S324" s="359"/>
      <c r="T324" s="367"/>
      <c r="U324" s="367"/>
      <c r="V324" s="367"/>
      <c r="W324" s="367"/>
      <c r="X324" s="367"/>
      <c r="Y324" s="367"/>
      <c r="Z324" s="367"/>
      <c r="AA324" s="367"/>
      <c r="AB324" s="367"/>
      <c r="AC324" s="367"/>
      <c r="AD324" s="367"/>
      <c r="AE324" s="367"/>
      <c r="AF324" s="367"/>
      <c r="AG324" s="142"/>
      <c r="AH324" s="172"/>
      <c r="AI324" s="172"/>
      <c r="AJ324" s="172"/>
      <c r="AK324" s="172"/>
      <c r="AL324" s="172"/>
      <c r="AM324" s="172"/>
      <c r="AN324" s="172"/>
      <c r="AO324" s="172"/>
      <c r="AP324" s="172"/>
      <c r="AQ324" s="172"/>
      <c r="AR324" s="172"/>
      <c r="AS324" s="172"/>
      <c r="AT324" s="172"/>
      <c r="BU324" s="216" t="str">
        <f>LOOKUP(A324,'Dropdown-Content (Hidden)'!$M$138:$M$188,'Dropdown-Content (Hidden)'!$N$138:$N$188)</f>
        <v/>
      </c>
      <c r="BV324" s="219">
        <f>LOOKUP(A324,'Dropdown-Content (Hidden)'!$M$87:$M$137,'Dropdown-Content (Hidden)'!$O$87:$O$137)</f>
        <v>0</v>
      </c>
    </row>
    <row r="325" spans="1:74" ht="25.5" hidden="1" customHeight="1" x14ac:dyDescent="0.25">
      <c r="A325" s="45">
        <v>31</v>
      </c>
      <c r="B325" s="359" t="str">
        <f>LOOKUP(A325,'Dropdown-Content (Hidden)'!$M$138:$M$188,'Dropdown-Content (Hidden)'!$B$138:$B$188)</f>
        <v xml:space="preserve">  </v>
      </c>
      <c r="C325" s="359"/>
      <c r="D325" s="359"/>
      <c r="E325" s="359"/>
      <c r="F325" s="359"/>
      <c r="G325" s="359"/>
      <c r="H325" s="359"/>
      <c r="I325" s="359"/>
      <c r="J325" s="359"/>
      <c r="K325" s="359"/>
      <c r="L325" s="359"/>
      <c r="M325" s="359"/>
      <c r="N325" s="359"/>
      <c r="O325" s="359"/>
      <c r="P325" s="359"/>
      <c r="Q325" s="359"/>
      <c r="R325" s="359"/>
      <c r="S325" s="359"/>
      <c r="T325" s="367"/>
      <c r="U325" s="367"/>
      <c r="V325" s="367"/>
      <c r="W325" s="367"/>
      <c r="X325" s="367"/>
      <c r="Y325" s="367"/>
      <c r="Z325" s="367"/>
      <c r="AA325" s="367"/>
      <c r="AB325" s="367"/>
      <c r="AC325" s="367"/>
      <c r="AD325" s="367"/>
      <c r="AE325" s="367"/>
      <c r="AF325" s="367"/>
      <c r="AG325" s="142"/>
      <c r="AH325" s="172"/>
      <c r="AI325" s="172"/>
      <c r="AJ325" s="172"/>
      <c r="AK325" s="172"/>
      <c r="AL325" s="172"/>
      <c r="AM325" s="172"/>
      <c r="AN325" s="172"/>
      <c r="AO325" s="172"/>
      <c r="AP325" s="172"/>
      <c r="AQ325" s="172"/>
      <c r="AR325" s="172"/>
      <c r="AS325" s="172"/>
      <c r="AT325" s="172"/>
      <c r="BU325" s="216" t="str">
        <f>LOOKUP(A325,'Dropdown-Content (Hidden)'!$M$138:$M$188,'Dropdown-Content (Hidden)'!$N$138:$N$188)</f>
        <v/>
      </c>
      <c r="BV325" s="219">
        <f>LOOKUP(A325,'Dropdown-Content (Hidden)'!$M$87:$M$137,'Dropdown-Content (Hidden)'!$O$87:$O$137)</f>
        <v>0</v>
      </c>
    </row>
    <row r="326" spans="1:74" ht="25.5" hidden="1" customHeight="1" x14ac:dyDescent="0.25">
      <c r="A326" s="45">
        <v>32</v>
      </c>
      <c r="B326" s="359" t="str">
        <f>LOOKUP(A326,'Dropdown-Content (Hidden)'!$M$138:$M$188,'Dropdown-Content (Hidden)'!$B$138:$B$188)</f>
        <v xml:space="preserve">  </v>
      </c>
      <c r="C326" s="359"/>
      <c r="D326" s="359"/>
      <c r="E326" s="359"/>
      <c r="F326" s="359"/>
      <c r="G326" s="359"/>
      <c r="H326" s="359"/>
      <c r="I326" s="359"/>
      <c r="J326" s="359"/>
      <c r="K326" s="359"/>
      <c r="L326" s="359"/>
      <c r="M326" s="359"/>
      <c r="N326" s="359"/>
      <c r="O326" s="359"/>
      <c r="P326" s="359"/>
      <c r="Q326" s="359"/>
      <c r="R326" s="359"/>
      <c r="S326" s="359"/>
      <c r="T326" s="367"/>
      <c r="U326" s="367"/>
      <c r="V326" s="367"/>
      <c r="W326" s="367"/>
      <c r="X326" s="367"/>
      <c r="Y326" s="367"/>
      <c r="Z326" s="367"/>
      <c r="AA326" s="367"/>
      <c r="AB326" s="367"/>
      <c r="AC326" s="367"/>
      <c r="AD326" s="367"/>
      <c r="AE326" s="367"/>
      <c r="AF326" s="367"/>
      <c r="AG326" s="142"/>
      <c r="AH326" s="172"/>
      <c r="AI326" s="172"/>
      <c r="AJ326" s="172"/>
      <c r="AK326" s="172"/>
      <c r="AL326" s="172"/>
      <c r="AM326" s="172"/>
      <c r="AN326" s="172"/>
      <c r="AO326" s="172"/>
      <c r="AP326" s="172"/>
      <c r="AQ326" s="172"/>
      <c r="AR326" s="172"/>
      <c r="AS326" s="172"/>
      <c r="AT326" s="172"/>
      <c r="BU326" s="216" t="str">
        <f>LOOKUP(A326,'Dropdown-Content (Hidden)'!$M$138:$M$188,'Dropdown-Content (Hidden)'!$N$138:$N$188)</f>
        <v/>
      </c>
      <c r="BV326" s="219">
        <f>LOOKUP(A326,'Dropdown-Content (Hidden)'!$M$87:$M$137,'Dropdown-Content (Hidden)'!$O$87:$O$137)</f>
        <v>0</v>
      </c>
    </row>
    <row r="327" spans="1:74" ht="25.5" hidden="1" customHeight="1" x14ac:dyDescent="0.25">
      <c r="A327" s="45">
        <v>33</v>
      </c>
      <c r="B327" s="359" t="str">
        <f>LOOKUP(A327,'Dropdown-Content (Hidden)'!$M$138:$M$188,'Dropdown-Content (Hidden)'!$B$138:$B$188)</f>
        <v xml:space="preserve">  </v>
      </c>
      <c r="C327" s="359"/>
      <c r="D327" s="359"/>
      <c r="E327" s="359"/>
      <c r="F327" s="359"/>
      <c r="G327" s="359"/>
      <c r="H327" s="359"/>
      <c r="I327" s="359"/>
      <c r="J327" s="359"/>
      <c r="K327" s="359"/>
      <c r="L327" s="359"/>
      <c r="M327" s="359"/>
      <c r="N327" s="359"/>
      <c r="O327" s="359"/>
      <c r="P327" s="359"/>
      <c r="Q327" s="359"/>
      <c r="R327" s="359"/>
      <c r="S327" s="359"/>
      <c r="T327" s="367"/>
      <c r="U327" s="367"/>
      <c r="V327" s="367"/>
      <c r="W327" s="367"/>
      <c r="X327" s="367"/>
      <c r="Y327" s="367"/>
      <c r="Z327" s="367"/>
      <c r="AA327" s="367"/>
      <c r="AB327" s="367"/>
      <c r="AC327" s="367"/>
      <c r="AD327" s="367"/>
      <c r="AE327" s="367"/>
      <c r="AF327" s="367"/>
      <c r="AG327" s="142"/>
      <c r="AH327" s="172"/>
      <c r="AI327" s="172"/>
      <c r="AJ327" s="172"/>
      <c r="AK327" s="172"/>
      <c r="AL327" s="172"/>
      <c r="AM327" s="172"/>
      <c r="AN327" s="172"/>
      <c r="AO327" s="172"/>
      <c r="AP327" s="172"/>
      <c r="AQ327" s="172"/>
      <c r="AR327" s="172"/>
      <c r="AS327" s="172"/>
      <c r="AT327" s="172"/>
      <c r="BU327" s="216" t="str">
        <f>LOOKUP(A327,'Dropdown-Content (Hidden)'!$M$138:$M$188,'Dropdown-Content (Hidden)'!$N$138:$N$188)</f>
        <v/>
      </c>
      <c r="BV327" s="219">
        <f>LOOKUP(A327,'Dropdown-Content (Hidden)'!$M$87:$M$137,'Dropdown-Content (Hidden)'!$O$87:$O$137)</f>
        <v>0</v>
      </c>
    </row>
    <row r="328" spans="1:74" ht="25.5" hidden="1" customHeight="1" x14ac:dyDescent="0.25">
      <c r="A328" s="45">
        <v>34</v>
      </c>
      <c r="B328" s="359" t="str">
        <f>LOOKUP(A328,'Dropdown-Content (Hidden)'!$M$138:$M$188,'Dropdown-Content (Hidden)'!$B$138:$B$188)</f>
        <v xml:space="preserve">  </v>
      </c>
      <c r="C328" s="359"/>
      <c r="D328" s="359"/>
      <c r="E328" s="359"/>
      <c r="F328" s="359"/>
      <c r="G328" s="359"/>
      <c r="H328" s="359"/>
      <c r="I328" s="359"/>
      <c r="J328" s="359"/>
      <c r="K328" s="359"/>
      <c r="L328" s="359"/>
      <c r="M328" s="359"/>
      <c r="N328" s="359"/>
      <c r="O328" s="359"/>
      <c r="P328" s="359"/>
      <c r="Q328" s="359"/>
      <c r="R328" s="359"/>
      <c r="S328" s="359"/>
      <c r="T328" s="367"/>
      <c r="U328" s="367"/>
      <c r="V328" s="367"/>
      <c r="W328" s="367"/>
      <c r="X328" s="367"/>
      <c r="Y328" s="367"/>
      <c r="Z328" s="367"/>
      <c r="AA328" s="367"/>
      <c r="AB328" s="367"/>
      <c r="AC328" s="367"/>
      <c r="AD328" s="367"/>
      <c r="AE328" s="367"/>
      <c r="AF328" s="367"/>
      <c r="AG328" s="142"/>
      <c r="AH328" s="172"/>
      <c r="AI328" s="172"/>
      <c r="AJ328" s="172"/>
      <c r="AK328" s="172"/>
      <c r="AL328" s="172"/>
      <c r="AM328" s="172"/>
      <c r="AN328" s="172"/>
      <c r="AO328" s="172"/>
      <c r="AP328" s="172"/>
      <c r="AQ328" s="172"/>
      <c r="AR328" s="172"/>
      <c r="AS328" s="172"/>
      <c r="AT328" s="172"/>
      <c r="BU328" s="216" t="str">
        <f>LOOKUP(A328,'Dropdown-Content (Hidden)'!$M$138:$M$188,'Dropdown-Content (Hidden)'!$N$138:$N$188)</f>
        <v/>
      </c>
      <c r="BV328" s="219">
        <f>LOOKUP(A328,'Dropdown-Content (Hidden)'!$M$87:$M$137,'Dropdown-Content (Hidden)'!$O$87:$O$137)</f>
        <v>0</v>
      </c>
    </row>
    <row r="329" spans="1:74" ht="25.5" hidden="1" customHeight="1" x14ac:dyDescent="0.25">
      <c r="A329" s="45">
        <v>35</v>
      </c>
      <c r="B329" s="359" t="str">
        <f>LOOKUP(A329,'Dropdown-Content (Hidden)'!$M$138:$M$188,'Dropdown-Content (Hidden)'!$B$138:$B$188)</f>
        <v xml:space="preserve">  </v>
      </c>
      <c r="C329" s="359"/>
      <c r="D329" s="359"/>
      <c r="E329" s="359"/>
      <c r="F329" s="359"/>
      <c r="G329" s="359"/>
      <c r="H329" s="359"/>
      <c r="I329" s="359"/>
      <c r="J329" s="359"/>
      <c r="K329" s="359"/>
      <c r="L329" s="359"/>
      <c r="M329" s="359"/>
      <c r="N329" s="359"/>
      <c r="O329" s="359"/>
      <c r="P329" s="359"/>
      <c r="Q329" s="359"/>
      <c r="R329" s="359"/>
      <c r="S329" s="359"/>
      <c r="T329" s="367"/>
      <c r="U329" s="367"/>
      <c r="V329" s="367"/>
      <c r="W329" s="367"/>
      <c r="X329" s="367"/>
      <c r="Y329" s="367"/>
      <c r="Z329" s="367"/>
      <c r="AA329" s="367"/>
      <c r="AB329" s="367"/>
      <c r="AC329" s="367"/>
      <c r="AD329" s="367"/>
      <c r="AE329" s="367"/>
      <c r="AF329" s="367"/>
      <c r="AG329" s="142"/>
      <c r="AH329" s="172"/>
      <c r="AI329" s="172"/>
      <c r="AJ329" s="172"/>
      <c r="AK329" s="172"/>
      <c r="AL329" s="172"/>
      <c r="AM329" s="172"/>
      <c r="AN329" s="172"/>
      <c r="AO329" s="172"/>
      <c r="AP329" s="172"/>
      <c r="AQ329" s="172"/>
      <c r="AR329" s="172"/>
      <c r="AS329" s="172"/>
      <c r="AT329" s="172"/>
      <c r="BU329" s="216" t="str">
        <f>LOOKUP(A329,'Dropdown-Content (Hidden)'!$M$138:$M$188,'Dropdown-Content (Hidden)'!$N$138:$N$188)</f>
        <v/>
      </c>
      <c r="BV329" s="219">
        <f>LOOKUP(A329,'Dropdown-Content (Hidden)'!$M$87:$M$137,'Dropdown-Content (Hidden)'!$O$87:$O$137)</f>
        <v>0</v>
      </c>
    </row>
    <row r="330" spans="1:74" ht="25.5" hidden="1" customHeight="1" x14ac:dyDescent="0.25">
      <c r="A330" s="45">
        <v>36</v>
      </c>
      <c r="B330" s="359" t="str">
        <f>LOOKUP(A330,'Dropdown-Content (Hidden)'!$M$138:$M$188,'Dropdown-Content (Hidden)'!$B$138:$B$188)</f>
        <v xml:space="preserve">  </v>
      </c>
      <c r="C330" s="359"/>
      <c r="D330" s="359"/>
      <c r="E330" s="359"/>
      <c r="F330" s="359"/>
      <c r="G330" s="359"/>
      <c r="H330" s="359"/>
      <c r="I330" s="359"/>
      <c r="J330" s="359"/>
      <c r="K330" s="359"/>
      <c r="L330" s="359"/>
      <c r="M330" s="359"/>
      <c r="N330" s="359"/>
      <c r="O330" s="359"/>
      <c r="P330" s="359"/>
      <c r="Q330" s="359"/>
      <c r="R330" s="359"/>
      <c r="S330" s="359"/>
      <c r="T330" s="367"/>
      <c r="U330" s="367"/>
      <c r="V330" s="367"/>
      <c r="W330" s="367"/>
      <c r="X330" s="367"/>
      <c r="Y330" s="367"/>
      <c r="Z330" s="367"/>
      <c r="AA330" s="367"/>
      <c r="AB330" s="367"/>
      <c r="AC330" s="367"/>
      <c r="AD330" s="367"/>
      <c r="AE330" s="367"/>
      <c r="AF330" s="367"/>
      <c r="AG330" s="142"/>
      <c r="AH330" s="172"/>
      <c r="AI330" s="172"/>
      <c r="AJ330" s="172"/>
      <c r="AK330" s="172"/>
      <c r="AL330" s="172"/>
      <c r="AM330" s="172"/>
      <c r="AN330" s="172"/>
      <c r="AO330" s="172"/>
      <c r="AP330" s="172"/>
      <c r="AQ330" s="172"/>
      <c r="AR330" s="172"/>
      <c r="AS330" s="172"/>
      <c r="AT330" s="172"/>
      <c r="BU330" s="216" t="str">
        <f>LOOKUP(A330,'Dropdown-Content (Hidden)'!$M$138:$M$188,'Dropdown-Content (Hidden)'!$N$138:$N$188)</f>
        <v/>
      </c>
      <c r="BV330" s="219">
        <f>LOOKUP(A330,'Dropdown-Content (Hidden)'!$M$87:$M$137,'Dropdown-Content (Hidden)'!$O$87:$O$137)</f>
        <v>0</v>
      </c>
    </row>
    <row r="331" spans="1:74" ht="25.5" hidden="1" customHeight="1" x14ac:dyDescent="0.25">
      <c r="A331" s="45">
        <v>37</v>
      </c>
      <c r="B331" s="359" t="str">
        <f>LOOKUP(A331,'Dropdown-Content (Hidden)'!$M$138:$M$188,'Dropdown-Content (Hidden)'!$B$138:$B$188)</f>
        <v xml:space="preserve">  </v>
      </c>
      <c r="C331" s="359"/>
      <c r="D331" s="359"/>
      <c r="E331" s="359"/>
      <c r="F331" s="359"/>
      <c r="G331" s="359"/>
      <c r="H331" s="359"/>
      <c r="I331" s="359"/>
      <c r="J331" s="359"/>
      <c r="K331" s="359"/>
      <c r="L331" s="359"/>
      <c r="M331" s="359"/>
      <c r="N331" s="359"/>
      <c r="O331" s="359"/>
      <c r="P331" s="359"/>
      <c r="Q331" s="359"/>
      <c r="R331" s="359"/>
      <c r="S331" s="359"/>
      <c r="T331" s="367"/>
      <c r="U331" s="367"/>
      <c r="V331" s="367"/>
      <c r="W331" s="367"/>
      <c r="X331" s="367"/>
      <c r="Y331" s="367"/>
      <c r="Z331" s="367"/>
      <c r="AA331" s="367"/>
      <c r="AB331" s="367"/>
      <c r="AC331" s="367"/>
      <c r="AD331" s="367"/>
      <c r="AE331" s="367"/>
      <c r="AF331" s="367"/>
      <c r="AG331" s="142"/>
      <c r="AH331" s="172"/>
      <c r="AI331" s="172"/>
      <c r="AJ331" s="172"/>
      <c r="AK331" s="172"/>
      <c r="AL331" s="172"/>
      <c r="AM331" s="172"/>
      <c r="AN331" s="172"/>
      <c r="AO331" s="172"/>
      <c r="AP331" s="172"/>
      <c r="AQ331" s="172"/>
      <c r="AR331" s="172"/>
      <c r="AS331" s="172"/>
      <c r="AT331" s="172"/>
      <c r="BU331" s="216" t="str">
        <f>LOOKUP(A331,'Dropdown-Content (Hidden)'!$M$138:$M$188,'Dropdown-Content (Hidden)'!$N$138:$N$188)</f>
        <v/>
      </c>
      <c r="BV331" s="219">
        <f>LOOKUP(A331,'Dropdown-Content (Hidden)'!$M$87:$M$137,'Dropdown-Content (Hidden)'!$O$87:$O$137)</f>
        <v>0</v>
      </c>
    </row>
    <row r="332" spans="1:74" ht="25.5" hidden="1" customHeight="1" x14ac:dyDescent="0.25">
      <c r="A332" s="45">
        <v>38</v>
      </c>
      <c r="B332" s="359" t="str">
        <f>LOOKUP(A332,'Dropdown-Content (Hidden)'!$M$138:$M$188,'Dropdown-Content (Hidden)'!$B$138:$B$188)</f>
        <v xml:space="preserve">  </v>
      </c>
      <c r="C332" s="359"/>
      <c r="D332" s="359"/>
      <c r="E332" s="359"/>
      <c r="F332" s="359"/>
      <c r="G332" s="359"/>
      <c r="H332" s="359"/>
      <c r="I332" s="359"/>
      <c r="J332" s="359"/>
      <c r="K332" s="359"/>
      <c r="L332" s="359"/>
      <c r="M332" s="359"/>
      <c r="N332" s="359"/>
      <c r="O332" s="359"/>
      <c r="P332" s="359"/>
      <c r="Q332" s="359"/>
      <c r="R332" s="359"/>
      <c r="S332" s="359"/>
      <c r="T332" s="367"/>
      <c r="U332" s="367"/>
      <c r="V332" s="367"/>
      <c r="W332" s="367"/>
      <c r="X332" s="367"/>
      <c r="Y332" s="367"/>
      <c r="Z332" s="367"/>
      <c r="AA332" s="367"/>
      <c r="AB332" s="367"/>
      <c r="AC332" s="367"/>
      <c r="AD332" s="367"/>
      <c r="AE332" s="367"/>
      <c r="AF332" s="367"/>
      <c r="AG332" s="142"/>
      <c r="AH332" s="172"/>
      <c r="AI332" s="172"/>
      <c r="AJ332" s="172"/>
      <c r="AK332" s="172"/>
      <c r="AL332" s="172"/>
      <c r="AM332" s="172"/>
      <c r="AN332" s="172"/>
      <c r="AO332" s="172"/>
      <c r="AP332" s="172"/>
      <c r="AQ332" s="172"/>
      <c r="AR332" s="172"/>
      <c r="AS332" s="172"/>
      <c r="AT332" s="172"/>
      <c r="BU332" s="216" t="str">
        <f>LOOKUP(A332,'Dropdown-Content (Hidden)'!$M$138:$M$188,'Dropdown-Content (Hidden)'!$N$138:$N$188)</f>
        <v/>
      </c>
      <c r="BV332" s="219">
        <f>LOOKUP(A332,'Dropdown-Content (Hidden)'!$M$87:$M$137,'Dropdown-Content (Hidden)'!$O$87:$O$137)</f>
        <v>0</v>
      </c>
    </row>
    <row r="333" spans="1:74" ht="25.5" hidden="1" customHeight="1" x14ac:dyDescent="0.25">
      <c r="A333" s="45">
        <v>39</v>
      </c>
      <c r="B333" s="359" t="str">
        <f>LOOKUP(A333,'Dropdown-Content (Hidden)'!$M$138:$M$188,'Dropdown-Content (Hidden)'!$B$138:$B$188)</f>
        <v xml:space="preserve">  </v>
      </c>
      <c r="C333" s="359"/>
      <c r="D333" s="359"/>
      <c r="E333" s="359"/>
      <c r="F333" s="359"/>
      <c r="G333" s="359"/>
      <c r="H333" s="359"/>
      <c r="I333" s="359"/>
      <c r="J333" s="359"/>
      <c r="K333" s="359"/>
      <c r="L333" s="359"/>
      <c r="M333" s="359"/>
      <c r="N333" s="359"/>
      <c r="O333" s="359"/>
      <c r="P333" s="359"/>
      <c r="Q333" s="359"/>
      <c r="R333" s="359"/>
      <c r="S333" s="359"/>
      <c r="T333" s="367"/>
      <c r="U333" s="367"/>
      <c r="V333" s="367"/>
      <c r="W333" s="367"/>
      <c r="X333" s="367"/>
      <c r="Y333" s="367"/>
      <c r="Z333" s="367"/>
      <c r="AA333" s="367"/>
      <c r="AB333" s="367"/>
      <c r="AC333" s="367"/>
      <c r="AD333" s="367"/>
      <c r="AE333" s="367"/>
      <c r="AF333" s="367"/>
      <c r="AG333" s="142"/>
      <c r="AH333" s="172"/>
      <c r="AI333" s="172"/>
      <c r="AJ333" s="172"/>
      <c r="AK333" s="172"/>
      <c r="AL333" s="172"/>
      <c r="AM333" s="172"/>
      <c r="AN333" s="172"/>
      <c r="AO333" s="172"/>
      <c r="AP333" s="172"/>
      <c r="AQ333" s="172"/>
      <c r="AR333" s="172"/>
      <c r="AS333" s="172"/>
      <c r="AT333" s="172"/>
      <c r="BU333" s="216" t="str">
        <f>LOOKUP(A333,'Dropdown-Content (Hidden)'!$M$138:$M$188,'Dropdown-Content (Hidden)'!$N$138:$N$188)</f>
        <v/>
      </c>
      <c r="BV333" s="219">
        <f>LOOKUP(A333,'Dropdown-Content (Hidden)'!$M$87:$M$137,'Dropdown-Content (Hidden)'!$O$87:$O$137)</f>
        <v>0</v>
      </c>
    </row>
    <row r="334" spans="1:74" ht="25.5" hidden="1" customHeight="1" x14ac:dyDescent="0.25">
      <c r="A334" s="45">
        <v>40</v>
      </c>
      <c r="B334" s="359" t="str">
        <f>LOOKUP(A334,'Dropdown-Content (Hidden)'!$M$138:$M$188,'Dropdown-Content (Hidden)'!$B$138:$B$188)</f>
        <v xml:space="preserve">  </v>
      </c>
      <c r="C334" s="359"/>
      <c r="D334" s="359"/>
      <c r="E334" s="359"/>
      <c r="F334" s="359"/>
      <c r="G334" s="359"/>
      <c r="H334" s="359"/>
      <c r="I334" s="359"/>
      <c r="J334" s="359"/>
      <c r="K334" s="359"/>
      <c r="L334" s="359"/>
      <c r="M334" s="359"/>
      <c r="N334" s="359"/>
      <c r="O334" s="359"/>
      <c r="P334" s="359"/>
      <c r="Q334" s="359"/>
      <c r="R334" s="359"/>
      <c r="S334" s="359"/>
      <c r="T334" s="367"/>
      <c r="U334" s="367"/>
      <c r="V334" s="367"/>
      <c r="W334" s="367"/>
      <c r="X334" s="367"/>
      <c r="Y334" s="367"/>
      <c r="Z334" s="367"/>
      <c r="AA334" s="367"/>
      <c r="AB334" s="367"/>
      <c r="AC334" s="367"/>
      <c r="AD334" s="367"/>
      <c r="AE334" s="367"/>
      <c r="AF334" s="367"/>
      <c r="AG334" s="142"/>
      <c r="AH334" s="172"/>
      <c r="AI334" s="172"/>
      <c r="AJ334" s="172"/>
      <c r="AK334" s="172"/>
      <c r="AL334" s="172"/>
      <c r="AM334" s="172"/>
      <c r="AN334" s="172"/>
      <c r="AO334" s="172"/>
      <c r="AP334" s="172"/>
      <c r="AQ334" s="172"/>
      <c r="AR334" s="172"/>
      <c r="AS334" s="172"/>
      <c r="AT334" s="172"/>
      <c r="BU334" s="216" t="str">
        <f>LOOKUP(A334,'Dropdown-Content (Hidden)'!$M$138:$M$188,'Dropdown-Content (Hidden)'!$N$138:$N$188)</f>
        <v/>
      </c>
      <c r="BV334" s="219">
        <f>LOOKUP(A334,'Dropdown-Content (Hidden)'!$M$87:$M$137,'Dropdown-Content (Hidden)'!$O$87:$O$137)</f>
        <v>0</v>
      </c>
    </row>
    <row r="335" spans="1:74" ht="25.5" hidden="1" customHeight="1" x14ac:dyDescent="0.25">
      <c r="A335" s="45">
        <v>41</v>
      </c>
      <c r="B335" s="359" t="str">
        <f>LOOKUP(A335,'Dropdown-Content (Hidden)'!$M$138:$M$188,'Dropdown-Content (Hidden)'!$B$138:$B$188)</f>
        <v xml:space="preserve">  </v>
      </c>
      <c r="C335" s="359"/>
      <c r="D335" s="359"/>
      <c r="E335" s="359"/>
      <c r="F335" s="359"/>
      <c r="G335" s="359"/>
      <c r="H335" s="359"/>
      <c r="I335" s="359"/>
      <c r="J335" s="359"/>
      <c r="K335" s="359"/>
      <c r="L335" s="359"/>
      <c r="M335" s="359"/>
      <c r="N335" s="359"/>
      <c r="O335" s="359"/>
      <c r="P335" s="359"/>
      <c r="Q335" s="359"/>
      <c r="R335" s="359"/>
      <c r="S335" s="359"/>
      <c r="T335" s="367"/>
      <c r="U335" s="367"/>
      <c r="V335" s="367"/>
      <c r="W335" s="367"/>
      <c r="X335" s="367"/>
      <c r="Y335" s="367"/>
      <c r="Z335" s="367"/>
      <c r="AA335" s="367"/>
      <c r="AB335" s="367"/>
      <c r="AC335" s="367"/>
      <c r="AD335" s="367"/>
      <c r="AE335" s="367"/>
      <c r="AF335" s="367"/>
      <c r="AG335" s="142"/>
      <c r="AH335" s="172"/>
      <c r="AI335" s="172"/>
      <c r="AJ335" s="172"/>
      <c r="AK335" s="172"/>
      <c r="AL335" s="172"/>
      <c r="AM335" s="172"/>
      <c r="AN335" s="172"/>
      <c r="AO335" s="172"/>
      <c r="AP335" s="172"/>
      <c r="AQ335" s="172"/>
      <c r="AR335" s="172"/>
      <c r="AS335" s="172"/>
      <c r="AT335" s="172"/>
      <c r="BU335" s="216" t="str">
        <f>LOOKUP(A335,'Dropdown-Content (Hidden)'!$M$138:$M$188,'Dropdown-Content (Hidden)'!$N$138:$N$188)</f>
        <v/>
      </c>
      <c r="BV335" s="219">
        <f>LOOKUP(A335,'Dropdown-Content (Hidden)'!$M$87:$M$137,'Dropdown-Content (Hidden)'!$O$87:$O$137)</f>
        <v>0</v>
      </c>
    </row>
    <row r="336" spans="1:74" ht="25.5" hidden="1" customHeight="1" x14ac:dyDescent="0.25">
      <c r="A336" s="45">
        <v>42</v>
      </c>
      <c r="B336" s="359" t="str">
        <f>LOOKUP(A336,'Dropdown-Content (Hidden)'!$M$138:$M$188,'Dropdown-Content (Hidden)'!$B$138:$B$188)</f>
        <v xml:space="preserve">  </v>
      </c>
      <c r="C336" s="359"/>
      <c r="D336" s="359"/>
      <c r="E336" s="359"/>
      <c r="F336" s="359"/>
      <c r="G336" s="359"/>
      <c r="H336" s="359"/>
      <c r="I336" s="359"/>
      <c r="J336" s="359"/>
      <c r="K336" s="359"/>
      <c r="L336" s="359"/>
      <c r="M336" s="359"/>
      <c r="N336" s="359"/>
      <c r="O336" s="359"/>
      <c r="P336" s="359"/>
      <c r="Q336" s="359"/>
      <c r="R336" s="359"/>
      <c r="S336" s="359"/>
      <c r="T336" s="367"/>
      <c r="U336" s="367"/>
      <c r="V336" s="367"/>
      <c r="W336" s="367"/>
      <c r="X336" s="367"/>
      <c r="Y336" s="367"/>
      <c r="Z336" s="367"/>
      <c r="AA336" s="367"/>
      <c r="AB336" s="367"/>
      <c r="AC336" s="367"/>
      <c r="AD336" s="367"/>
      <c r="AE336" s="367"/>
      <c r="AF336" s="367"/>
      <c r="AG336" s="142"/>
      <c r="AH336" s="172"/>
      <c r="AI336" s="172"/>
      <c r="AJ336" s="172"/>
      <c r="AK336" s="172"/>
      <c r="AL336" s="172"/>
      <c r="AM336" s="172"/>
      <c r="AN336" s="172"/>
      <c r="AO336" s="172"/>
      <c r="AP336" s="172"/>
      <c r="AQ336" s="172"/>
      <c r="AR336" s="172"/>
      <c r="AS336" s="172"/>
      <c r="AT336" s="172"/>
      <c r="BU336" s="216" t="str">
        <f>LOOKUP(A336,'Dropdown-Content (Hidden)'!$M$138:$M$188,'Dropdown-Content (Hidden)'!$N$138:$N$188)</f>
        <v/>
      </c>
      <c r="BV336" s="219">
        <f>LOOKUP(A336,'Dropdown-Content (Hidden)'!$M$87:$M$137,'Dropdown-Content (Hidden)'!$O$87:$O$137)</f>
        <v>0</v>
      </c>
    </row>
    <row r="337" spans="1:74" ht="25.5" hidden="1" customHeight="1" x14ac:dyDescent="0.25">
      <c r="A337" s="45">
        <v>43</v>
      </c>
      <c r="B337" s="359" t="str">
        <f>LOOKUP(A337,'Dropdown-Content (Hidden)'!$M$138:$M$188,'Dropdown-Content (Hidden)'!$B$138:$B$188)</f>
        <v xml:space="preserve">  </v>
      </c>
      <c r="C337" s="359"/>
      <c r="D337" s="359"/>
      <c r="E337" s="359"/>
      <c r="F337" s="359"/>
      <c r="G337" s="359"/>
      <c r="H337" s="359"/>
      <c r="I337" s="359"/>
      <c r="J337" s="359"/>
      <c r="K337" s="359"/>
      <c r="L337" s="359"/>
      <c r="M337" s="359"/>
      <c r="N337" s="359"/>
      <c r="O337" s="359"/>
      <c r="P337" s="359"/>
      <c r="Q337" s="359"/>
      <c r="R337" s="359"/>
      <c r="S337" s="359"/>
      <c r="T337" s="367"/>
      <c r="U337" s="367"/>
      <c r="V337" s="367"/>
      <c r="W337" s="367"/>
      <c r="X337" s="367"/>
      <c r="Y337" s="367"/>
      <c r="Z337" s="367"/>
      <c r="AA337" s="367"/>
      <c r="AB337" s="367"/>
      <c r="AC337" s="367"/>
      <c r="AD337" s="367"/>
      <c r="AE337" s="367"/>
      <c r="AF337" s="367"/>
      <c r="AG337" s="142"/>
      <c r="AH337" s="172"/>
      <c r="AI337" s="172"/>
      <c r="AJ337" s="172"/>
      <c r="AK337" s="172"/>
      <c r="AL337" s="172"/>
      <c r="AM337" s="172"/>
      <c r="AN337" s="172"/>
      <c r="AO337" s="172"/>
      <c r="AP337" s="172"/>
      <c r="AQ337" s="172"/>
      <c r="AR337" s="172"/>
      <c r="AS337" s="172"/>
      <c r="AT337" s="172"/>
      <c r="BU337" s="216" t="str">
        <f>LOOKUP(A337,'Dropdown-Content (Hidden)'!$M$138:$M$188,'Dropdown-Content (Hidden)'!$N$138:$N$188)</f>
        <v/>
      </c>
      <c r="BV337" s="219">
        <f>LOOKUP(A337,'Dropdown-Content (Hidden)'!$M$87:$M$137,'Dropdown-Content (Hidden)'!$O$87:$O$137)</f>
        <v>0</v>
      </c>
    </row>
    <row r="338" spans="1:74" ht="25.5" hidden="1" customHeight="1" x14ac:dyDescent="0.25">
      <c r="A338" s="45">
        <v>44</v>
      </c>
      <c r="B338" s="359" t="str">
        <f>LOOKUP(A338,'Dropdown-Content (Hidden)'!$M$138:$M$188,'Dropdown-Content (Hidden)'!$B$138:$B$188)</f>
        <v xml:space="preserve">  </v>
      </c>
      <c r="C338" s="359"/>
      <c r="D338" s="359"/>
      <c r="E338" s="359"/>
      <c r="F338" s="359"/>
      <c r="G338" s="359"/>
      <c r="H338" s="359"/>
      <c r="I338" s="359"/>
      <c r="J338" s="359"/>
      <c r="K338" s="359"/>
      <c r="L338" s="359"/>
      <c r="M338" s="359"/>
      <c r="N338" s="359"/>
      <c r="O338" s="359"/>
      <c r="P338" s="359"/>
      <c r="Q338" s="359"/>
      <c r="R338" s="359"/>
      <c r="S338" s="359"/>
      <c r="T338" s="367"/>
      <c r="U338" s="367"/>
      <c r="V338" s="367"/>
      <c r="W338" s="367"/>
      <c r="X338" s="367"/>
      <c r="Y338" s="367"/>
      <c r="Z338" s="367"/>
      <c r="AA338" s="367"/>
      <c r="AB338" s="367"/>
      <c r="AC338" s="367"/>
      <c r="AD338" s="367"/>
      <c r="AE338" s="367"/>
      <c r="AF338" s="367"/>
      <c r="AG338" s="142"/>
      <c r="AH338" s="172"/>
      <c r="AI338" s="172"/>
      <c r="AJ338" s="172"/>
      <c r="AK338" s="172"/>
      <c r="AL338" s="172"/>
      <c r="AM338" s="172"/>
      <c r="AN338" s="172"/>
      <c r="AO338" s="172"/>
      <c r="AP338" s="172"/>
      <c r="AQ338" s="172"/>
      <c r="AR338" s="172"/>
      <c r="AS338" s="172"/>
      <c r="AT338" s="172"/>
      <c r="BU338" s="216" t="str">
        <f>LOOKUP(A338,'Dropdown-Content (Hidden)'!$M$138:$M$188,'Dropdown-Content (Hidden)'!$N$138:$N$188)</f>
        <v/>
      </c>
      <c r="BV338" s="219">
        <f>LOOKUP(A338,'Dropdown-Content (Hidden)'!$M$87:$M$137,'Dropdown-Content (Hidden)'!$O$87:$O$137)</f>
        <v>0</v>
      </c>
    </row>
    <row r="339" spans="1:74" ht="25.5" hidden="1" customHeight="1" x14ac:dyDescent="0.25">
      <c r="A339" s="45">
        <v>45</v>
      </c>
      <c r="B339" s="359" t="str">
        <f>LOOKUP(A339,'Dropdown-Content (Hidden)'!$M$138:$M$188,'Dropdown-Content (Hidden)'!$B$138:$B$188)</f>
        <v xml:space="preserve">  </v>
      </c>
      <c r="C339" s="359"/>
      <c r="D339" s="359"/>
      <c r="E339" s="359"/>
      <c r="F339" s="359"/>
      <c r="G339" s="359"/>
      <c r="H339" s="359"/>
      <c r="I339" s="359"/>
      <c r="J339" s="359"/>
      <c r="K339" s="359"/>
      <c r="L339" s="359"/>
      <c r="M339" s="359"/>
      <c r="N339" s="359"/>
      <c r="O339" s="359"/>
      <c r="P339" s="359"/>
      <c r="Q339" s="359"/>
      <c r="R339" s="359"/>
      <c r="S339" s="359"/>
      <c r="T339" s="367"/>
      <c r="U339" s="367"/>
      <c r="V339" s="367"/>
      <c r="W339" s="367"/>
      <c r="X339" s="367"/>
      <c r="Y339" s="367"/>
      <c r="Z339" s="367"/>
      <c r="AA339" s="367"/>
      <c r="AB339" s="367"/>
      <c r="AC339" s="367"/>
      <c r="AD339" s="367"/>
      <c r="AE339" s="367"/>
      <c r="AF339" s="367"/>
      <c r="AG339" s="142"/>
      <c r="AH339" s="172"/>
      <c r="AI339" s="172"/>
      <c r="AJ339" s="172"/>
      <c r="AK339" s="172"/>
      <c r="AL339" s="172"/>
      <c r="AM339" s="172"/>
      <c r="AN339" s="172"/>
      <c r="AO339" s="172"/>
      <c r="AP339" s="172"/>
      <c r="AQ339" s="172"/>
      <c r="AR339" s="172"/>
      <c r="AS339" s="172"/>
      <c r="AT339" s="172"/>
      <c r="BU339" s="216" t="str">
        <f>LOOKUP(A339,'Dropdown-Content (Hidden)'!$M$138:$M$188,'Dropdown-Content (Hidden)'!$N$138:$N$188)</f>
        <v/>
      </c>
      <c r="BV339" s="219">
        <f>LOOKUP(A339,'Dropdown-Content (Hidden)'!$M$87:$M$137,'Dropdown-Content (Hidden)'!$O$87:$O$137)</f>
        <v>0</v>
      </c>
    </row>
    <row r="340" spans="1:74" ht="25.5" hidden="1" customHeight="1" x14ac:dyDescent="0.25">
      <c r="A340" s="45">
        <v>46</v>
      </c>
      <c r="B340" s="359" t="str">
        <f>LOOKUP(A340,'Dropdown-Content (Hidden)'!$M$138:$M$188,'Dropdown-Content (Hidden)'!$B$138:$B$188)</f>
        <v xml:space="preserve">  </v>
      </c>
      <c r="C340" s="359"/>
      <c r="D340" s="359"/>
      <c r="E340" s="359"/>
      <c r="F340" s="359"/>
      <c r="G340" s="359"/>
      <c r="H340" s="359"/>
      <c r="I340" s="359"/>
      <c r="J340" s="359"/>
      <c r="K340" s="359"/>
      <c r="L340" s="359"/>
      <c r="M340" s="359"/>
      <c r="N340" s="359"/>
      <c r="O340" s="359"/>
      <c r="P340" s="359"/>
      <c r="Q340" s="359"/>
      <c r="R340" s="359"/>
      <c r="S340" s="359"/>
      <c r="T340" s="367"/>
      <c r="U340" s="367"/>
      <c r="V340" s="367"/>
      <c r="W340" s="367"/>
      <c r="X340" s="367"/>
      <c r="Y340" s="367"/>
      <c r="Z340" s="367"/>
      <c r="AA340" s="367"/>
      <c r="AB340" s="367"/>
      <c r="AC340" s="367"/>
      <c r="AD340" s="367"/>
      <c r="AE340" s="367"/>
      <c r="AF340" s="367"/>
      <c r="AG340" s="142"/>
      <c r="AH340" s="172"/>
      <c r="AI340" s="172"/>
      <c r="AJ340" s="172"/>
      <c r="AK340" s="172"/>
      <c r="AL340" s="172"/>
      <c r="AM340" s="172"/>
      <c r="AN340" s="172"/>
      <c r="AO340" s="172"/>
      <c r="AP340" s="172"/>
      <c r="AQ340" s="172"/>
      <c r="AR340" s="172"/>
      <c r="AS340" s="172"/>
      <c r="AT340" s="172"/>
      <c r="BU340" s="216" t="str">
        <f>LOOKUP(A340,'Dropdown-Content (Hidden)'!$M$138:$M$188,'Dropdown-Content (Hidden)'!$N$138:$N$188)</f>
        <v/>
      </c>
      <c r="BV340" s="219">
        <f>LOOKUP(A340,'Dropdown-Content (Hidden)'!$M$87:$M$137,'Dropdown-Content (Hidden)'!$O$87:$O$137)</f>
        <v>0</v>
      </c>
    </row>
    <row r="341" spans="1:74" ht="25.5" hidden="1" customHeight="1" x14ac:dyDescent="0.25">
      <c r="A341" s="45">
        <v>47</v>
      </c>
      <c r="B341" s="359" t="str">
        <f>LOOKUP(A341,'Dropdown-Content (Hidden)'!$M$138:$M$188,'Dropdown-Content (Hidden)'!$B$138:$B$188)</f>
        <v xml:space="preserve">  </v>
      </c>
      <c r="C341" s="359"/>
      <c r="D341" s="359"/>
      <c r="E341" s="359"/>
      <c r="F341" s="359"/>
      <c r="G341" s="359"/>
      <c r="H341" s="359"/>
      <c r="I341" s="359"/>
      <c r="J341" s="359"/>
      <c r="K341" s="359"/>
      <c r="L341" s="359"/>
      <c r="M341" s="359"/>
      <c r="N341" s="359"/>
      <c r="O341" s="359"/>
      <c r="P341" s="359"/>
      <c r="Q341" s="359"/>
      <c r="R341" s="359"/>
      <c r="S341" s="359"/>
      <c r="T341" s="367"/>
      <c r="U341" s="367"/>
      <c r="V341" s="367"/>
      <c r="W341" s="367"/>
      <c r="X341" s="367"/>
      <c r="Y341" s="367"/>
      <c r="Z341" s="367"/>
      <c r="AA341" s="367"/>
      <c r="AB341" s="367"/>
      <c r="AC341" s="367"/>
      <c r="AD341" s="367"/>
      <c r="AE341" s="367"/>
      <c r="AF341" s="367"/>
      <c r="AG341" s="142"/>
      <c r="AH341" s="172"/>
      <c r="AI341" s="172"/>
      <c r="AJ341" s="172"/>
      <c r="AK341" s="172"/>
      <c r="AL341" s="172"/>
      <c r="AM341" s="172"/>
      <c r="AN341" s="172"/>
      <c r="AO341" s="172"/>
      <c r="AP341" s="172"/>
      <c r="AQ341" s="172"/>
      <c r="AR341" s="172"/>
      <c r="AS341" s="172"/>
      <c r="AT341" s="172"/>
      <c r="BU341" s="216" t="str">
        <f>LOOKUP(A341,'Dropdown-Content (Hidden)'!$M$138:$M$188,'Dropdown-Content (Hidden)'!$N$138:$N$188)</f>
        <v/>
      </c>
      <c r="BV341" s="219">
        <f>LOOKUP(A341,'Dropdown-Content (Hidden)'!$M$87:$M$137,'Dropdown-Content (Hidden)'!$O$87:$O$137)</f>
        <v>0</v>
      </c>
    </row>
    <row r="342" spans="1:74" ht="25.5" hidden="1" customHeight="1" x14ac:dyDescent="0.25">
      <c r="A342" s="45">
        <v>48</v>
      </c>
      <c r="B342" s="359" t="str">
        <f>LOOKUP(A342,'Dropdown-Content (Hidden)'!$M$138:$M$188,'Dropdown-Content (Hidden)'!$B$138:$B$188)</f>
        <v xml:space="preserve">  </v>
      </c>
      <c r="C342" s="359"/>
      <c r="D342" s="359"/>
      <c r="E342" s="359"/>
      <c r="F342" s="359"/>
      <c r="G342" s="359"/>
      <c r="H342" s="359"/>
      <c r="I342" s="359"/>
      <c r="J342" s="359"/>
      <c r="K342" s="359"/>
      <c r="L342" s="359"/>
      <c r="M342" s="359"/>
      <c r="N342" s="359"/>
      <c r="O342" s="359"/>
      <c r="P342" s="359"/>
      <c r="Q342" s="359"/>
      <c r="R342" s="359"/>
      <c r="S342" s="359"/>
      <c r="T342" s="367"/>
      <c r="U342" s="367"/>
      <c r="V342" s="367"/>
      <c r="W342" s="367"/>
      <c r="X342" s="367"/>
      <c r="Y342" s="367"/>
      <c r="Z342" s="367"/>
      <c r="AA342" s="367"/>
      <c r="AB342" s="367"/>
      <c r="AC342" s="367"/>
      <c r="AD342" s="367"/>
      <c r="AE342" s="367"/>
      <c r="AF342" s="367"/>
      <c r="AG342" s="142"/>
      <c r="AH342" s="172"/>
      <c r="AI342" s="172"/>
      <c r="AJ342" s="172"/>
      <c r="AK342" s="172"/>
      <c r="AL342" s="172"/>
      <c r="AM342" s="172"/>
      <c r="AN342" s="172"/>
      <c r="AO342" s="172"/>
      <c r="AP342" s="172"/>
      <c r="AQ342" s="172"/>
      <c r="AR342" s="172"/>
      <c r="AS342" s="172"/>
      <c r="AT342" s="172"/>
      <c r="BU342" s="216" t="str">
        <f>LOOKUP(A342,'Dropdown-Content (Hidden)'!$M$138:$M$188,'Dropdown-Content (Hidden)'!$N$138:$N$188)</f>
        <v/>
      </c>
    </row>
    <row r="343" spans="1:74" ht="25.5" hidden="1" customHeight="1" x14ac:dyDescent="0.25">
      <c r="A343" s="45">
        <v>49</v>
      </c>
      <c r="B343" s="359" t="str">
        <f>LOOKUP(A343,'Dropdown-Content (Hidden)'!$M$138:$M$188,'Dropdown-Content (Hidden)'!$B$138:$B$188)</f>
        <v xml:space="preserve">  </v>
      </c>
      <c r="C343" s="359"/>
      <c r="D343" s="359"/>
      <c r="E343" s="359"/>
      <c r="F343" s="359"/>
      <c r="G343" s="359"/>
      <c r="H343" s="359"/>
      <c r="I343" s="359"/>
      <c r="J343" s="359"/>
      <c r="K343" s="359"/>
      <c r="L343" s="359"/>
      <c r="M343" s="359"/>
      <c r="N343" s="359"/>
      <c r="O343" s="359"/>
      <c r="P343" s="359"/>
      <c r="Q343" s="359"/>
      <c r="R343" s="359"/>
      <c r="S343" s="359"/>
      <c r="T343" s="367"/>
      <c r="U343" s="367"/>
      <c r="V343" s="367"/>
      <c r="W343" s="367"/>
      <c r="X343" s="367"/>
      <c r="Y343" s="367"/>
      <c r="Z343" s="367"/>
      <c r="AA343" s="367"/>
      <c r="AB343" s="367"/>
      <c r="AC343" s="367"/>
      <c r="AD343" s="367"/>
      <c r="AE343" s="367"/>
      <c r="AF343" s="367"/>
      <c r="AG343" s="142"/>
      <c r="AH343" s="172"/>
      <c r="AI343" s="172"/>
      <c r="AJ343" s="172"/>
      <c r="AK343" s="172"/>
      <c r="AL343" s="172"/>
      <c r="AM343" s="172"/>
      <c r="AN343" s="172"/>
      <c r="AO343" s="172"/>
      <c r="AP343" s="172"/>
      <c r="AQ343" s="172"/>
      <c r="AR343" s="172"/>
      <c r="AS343" s="172"/>
      <c r="AT343" s="172"/>
      <c r="BU343" s="216" t="str">
        <f>LOOKUP(A343,'Dropdown-Content (Hidden)'!$M$138:$M$188,'Dropdown-Content (Hidden)'!$N$138:$N$188)</f>
        <v/>
      </c>
    </row>
    <row r="344" spans="1:74" ht="25.5" hidden="1" customHeight="1" x14ac:dyDescent="0.25">
      <c r="A344" s="45">
        <v>50</v>
      </c>
      <c r="B344" s="359" t="str">
        <f>LOOKUP(A344,'Dropdown-Content (Hidden)'!$M$138:$M$188,'Dropdown-Content (Hidden)'!$B$138:$B$188)</f>
        <v xml:space="preserve">  </v>
      </c>
      <c r="C344" s="359"/>
      <c r="D344" s="359"/>
      <c r="E344" s="359"/>
      <c r="F344" s="359"/>
      <c r="G344" s="359"/>
      <c r="H344" s="359"/>
      <c r="I344" s="359"/>
      <c r="J344" s="359"/>
      <c r="K344" s="359"/>
      <c r="L344" s="359"/>
      <c r="M344" s="359"/>
      <c r="N344" s="359"/>
      <c r="O344" s="359"/>
      <c r="P344" s="359"/>
      <c r="Q344" s="359"/>
      <c r="R344" s="359"/>
      <c r="S344" s="359"/>
      <c r="T344" s="367"/>
      <c r="U344" s="367"/>
      <c r="V344" s="367"/>
      <c r="W344" s="367"/>
      <c r="X344" s="367"/>
      <c r="Y344" s="367"/>
      <c r="Z344" s="367"/>
      <c r="AA344" s="367"/>
      <c r="AB344" s="367"/>
      <c r="AC344" s="367"/>
      <c r="AD344" s="367"/>
      <c r="AE344" s="367"/>
      <c r="AF344" s="367"/>
      <c r="AG344" s="142"/>
      <c r="AH344" s="172"/>
      <c r="AI344" s="172"/>
      <c r="AJ344" s="172"/>
      <c r="AK344" s="172"/>
      <c r="AL344" s="172"/>
      <c r="AM344" s="172"/>
      <c r="AN344" s="172"/>
      <c r="AO344" s="172"/>
      <c r="AP344" s="172"/>
      <c r="AQ344" s="172"/>
      <c r="AR344" s="172"/>
      <c r="AS344" s="172"/>
      <c r="AT344" s="172"/>
      <c r="BU344" s="216" t="str">
        <f>LOOKUP(A344,'Dropdown-Content (Hidden)'!$M$138:$M$188,'Dropdown-Content (Hidden)'!$N$138:$N$188)</f>
        <v/>
      </c>
      <c r="BV344" s="242" t="s">
        <v>561</v>
      </c>
    </row>
    <row r="345" spans="1:74" x14ac:dyDescent="0.2">
      <c r="A345" s="7"/>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BV345" s="219" t="e">
        <f>LOOKUP(A345,'Dropdown-Content (Hidden)'!$K$87:$K$137,'Dropdown-Content (Hidden)'!$O$87:$O$137)</f>
        <v>#N/A</v>
      </c>
    </row>
    <row r="346" spans="1:74" x14ac:dyDescent="0.2">
      <c r="A346" s="7"/>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72"/>
      <c r="AI346" s="172"/>
      <c r="AJ346" s="172"/>
      <c r="AK346" s="172"/>
      <c r="AL346" s="172"/>
      <c r="AM346" s="172"/>
      <c r="AN346" s="172"/>
      <c r="AO346" s="172"/>
      <c r="AP346" s="172"/>
      <c r="AQ346" s="172"/>
      <c r="AR346" s="172"/>
      <c r="AS346" s="172"/>
      <c r="AT346" s="172"/>
      <c r="BV346" s="219" t="e">
        <f>LOOKUP(A346,'Dropdown-Content (Hidden)'!$K$87:$K$137,'Dropdown-Content (Hidden)'!$O$87:$O$137)</f>
        <v>#N/A</v>
      </c>
    </row>
    <row r="347" spans="1:74" ht="122.25" customHeight="1" x14ac:dyDescent="0.25">
      <c r="A347" s="7" t="s">
        <v>418</v>
      </c>
      <c r="B347" s="36" t="s">
        <v>1095</v>
      </c>
      <c r="C347" s="37"/>
      <c r="D347" s="37"/>
      <c r="E347" s="37"/>
      <c r="F347" s="37"/>
      <c r="G347" s="37"/>
      <c r="H347" s="37"/>
      <c r="I347" s="37"/>
      <c r="J347" s="37"/>
      <c r="K347" s="37"/>
      <c r="L347" s="37"/>
      <c r="M347" s="37"/>
      <c r="N347" s="37"/>
      <c r="O347" s="37"/>
      <c r="P347" s="37"/>
      <c r="Q347" s="37"/>
      <c r="R347" s="37"/>
      <c r="S347" s="37"/>
      <c r="T347" s="403" t="s">
        <v>1096</v>
      </c>
      <c r="U347" s="403"/>
      <c r="V347" s="403"/>
      <c r="W347" s="403"/>
      <c r="X347" s="403"/>
      <c r="Y347" s="403"/>
      <c r="Z347" s="403"/>
      <c r="AA347" s="403"/>
      <c r="AB347" s="403"/>
      <c r="AC347" s="403"/>
      <c r="AD347" s="403"/>
      <c r="AE347" s="403"/>
      <c r="AF347" s="403"/>
      <c r="AG347" s="36"/>
      <c r="AH347" s="84" t="s">
        <v>269</v>
      </c>
      <c r="AI347" s="36"/>
      <c r="AJ347" s="36"/>
      <c r="AK347" s="36"/>
      <c r="AL347" s="37"/>
      <c r="AM347" s="13"/>
      <c r="AN347" s="13"/>
      <c r="AO347" s="13"/>
      <c r="AP347" s="13"/>
      <c r="AQ347" s="13"/>
      <c r="AR347" s="13"/>
      <c r="AS347" s="13"/>
      <c r="AT347" s="13"/>
      <c r="BU347" s="280" t="s">
        <v>356</v>
      </c>
      <c r="BV347" s="219" t="str">
        <f>LOOKUP(A347,'Dropdown-Content (Hidden)'!$K$87:$K$137,'Dropdown-Content (Hidden)'!$O$87:$O$137)</f>
        <v/>
      </c>
    </row>
    <row r="348" spans="1:74" ht="25.5" customHeight="1" x14ac:dyDescent="0.25">
      <c r="A348" s="45">
        <v>1</v>
      </c>
      <c r="B348" s="359" t="str">
        <f>LOOKUP(A348,'Dropdown-Content (Hidden)'!$K$138:$K$188,'Dropdown-Content (Hidden)'!$B$138:$B$188)</f>
        <v xml:space="preserve">  </v>
      </c>
      <c r="C348" s="359"/>
      <c r="D348" s="359"/>
      <c r="E348" s="359"/>
      <c r="F348" s="359"/>
      <c r="G348" s="359"/>
      <c r="H348" s="359"/>
      <c r="I348" s="359"/>
      <c r="J348" s="359"/>
      <c r="K348" s="359"/>
      <c r="L348" s="359"/>
      <c r="M348" s="359"/>
      <c r="N348" s="359"/>
      <c r="O348" s="359"/>
      <c r="P348" s="359"/>
      <c r="Q348" s="359"/>
      <c r="R348" s="359"/>
      <c r="S348" s="359"/>
      <c r="T348" s="367"/>
      <c r="U348" s="367"/>
      <c r="V348" s="367"/>
      <c r="W348" s="367"/>
      <c r="X348" s="367"/>
      <c r="Y348" s="367"/>
      <c r="Z348" s="367"/>
      <c r="AA348" s="367"/>
      <c r="AB348" s="367"/>
      <c r="AC348" s="367"/>
      <c r="AD348" s="367"/>
      <c r="AE348" s="367"/>
      <c r="AF348" s="367"/>
      <c r="AG348" s="13"/>
      <c r="AH348" s="364"/>
      <c r="AI348" s="364"/>
      <c r="AJ348" s="364"/>
      <c r="AK348" s="364"/>
      <c r="AL348" s="364"/>
      <c r="AM348" s="364"/>
      <c r="AN348" s="364"/>
      <c r="AO348" s="364"/>
      <c r="AP348" s="364"/>
      <c r="AQ348" s="364"/>
      <c r="AR348" s="364"/>
      <c r="AS348" s="364"/>
      <c r="AT348" s="13"/>
      <c r="BU348" s="216" t="str">
        <f>LOOKUP(A348,'Dropdown-Content (Hidden)'!$K$138:$K$188,'Dropdown-Content (Hidden)'!$N$138:$N$188)</f>
        <v/>
      </c>
      <c r="BV348" s="219">
        <f>LOOKUP(A348,'Dropdown-Content (Hidden)'!$K$87:$K$137,'Dropdown-Content (Hidden)'!$O$87:$O$137)</f>
        <v>0</v>
      </c>
    </row>
    <row r="349" spans="1:74" ht="25.5" customHeight="1" x14ac:dyDescent="0.25">
      <c r="A349" s="45">
        <v>2</v>
      </c>
      <c r="B349" s="359" t="str">
        <f>LOOKUP(A349,'Dropdown-Content (Hidden)'!$K$138:$K$188,'Dropdown-Content (Hidden)'!$B$138:$B$188)</f>
        <v xml:space="preserve">  </v>
      </c>
      <c r="C349" s="359"/>
      <c r="D349" s="359"/>
      <c r="E349" s="359"/>
      <c r="F349" s="359"/>
      <c r="G349" s="359"/>
      <c r="H349" s="359"/>
      <c r="I349" s="359"/>
      <c r="J349" s="359"/>
      <c r="K349" s="359"/>
      <c r="L349" s="359"/>
      <c r="M349" s="359"/>
      <c r="N349" s="359"/>
      <c r="O349" s="359"/>
      <c r="P349" s="359"/>
      <c r="Q349" s="359"/>
      <c r="R349" s="359"/>
      <c r="S349" s="359"/>
      <c r="T349" s="367"/>
      <c r="U349" s="367"/>
      <c r="V349" s="367"/>
      <c r="W349" s="367"/>
      <c r="X349" s="367"/>
      <c r="Y349" s="367"/>
      <c r="Z349" s="367"/>
      <c r="AA349" s="367"/>
      <c r="AB349" s="367"/>
      <c r="AC349" s="367"/>
      <c r="AD349" s="367"/>
      <c r="AE349" s="367"/>
      <c r="AF349" s="367"/>
      <c r="AG349" s="13"/>
      <c r="AH349" s="364"/>
      <c r="AI349" s="364"/>
      <c r="AJ349" s="364"/>
      <c r="AK349" s="364"/>
      <c r="AL349" s="364"/>
      <c r="AM349" s="364"/>
      <c r="AN349" s="364"/>
      <c r="AO349" s="364"/>
      <c r="AP349" s="364"/>
      <c r="AQ349" s="364"/>
      <c r="AR349" s="364"/>
      <c r="AS349" s="364"/>
      <c r="AT349" s="13"/>
      <c r="BU349" s="216" t="str">
        <f>LOOKUP(A349,'Dropdown-Content (Hidden)'!$K$138:$K$188,'Dropdown-Content (Hidden)'!$N$138:$N$188)</f>
        <v/>
      </c>
      <c r="BV349" s="219">
        <f>LOOKUP(A349,'Dropdown-Content (Hidden)'!$K$87:$K$137,'Dropdown-Content (Hidden)'!$O$87:$O$137)</f>
        <v>0</v>
      </c>
    </row>
    <row r="350" spans="1:74" ht="25.5" customHeight="1" x14ac:dyDescent="0.25">
      <c r="A350" s="45">
        <v>3</v>
      </c>
      <c r="B350" s="359" t="str">
        <f>LOOKUP(A350,'Dropdown-Content (Hidden)'!$K$138:$K$188,'Dropdown-Content (Hidden)'!$B$138:$B$188)</f>
        <v xml:space="preserve">  </v>
      </c>
      <c r="C350" s="359"/>
      <c r="D350" s="359"/>
      <c r="E350" s="359"/>
      <c r="F350" s="359"/>
      <c r="G350" s="359"/>
      <c r="H350" s="359"/>
      <c r="I350" s="359"/>
      <c r="J350" s="359"/>
      <c r="K350" s="359"/>
      <c r="L350" s="359"/>
      <c r="M350" s="359"/>
      <c r="N350" s="359"/>
      <c r="O350" s="359"/>
      <c r="P350" s="359"/>
      <c r="Q350" s="359"/>
      <c r="R350" s="359"/>
      <c r="S350" s="359"/>
      <c r="T350" s="367"/>
      <c r="U350" s="367"/>
      <c r="V350" s="367"/>
      <c r="W350" s="367"/>
      <c r="X350" s="367"/>
      <c r="Y350" s="367"/>
      <c r="Z350" s="367"/>
      <c r="AA350" s="367"/>
      <c r="AB350" s="367"/>
      <c r="AC350" s="367"/>
      <c r="AD350" s="367"/>
      <c r="AE350" s="367"/>
      <c r="AF350" s="367"/>
      <c r="AG350" s="13"/>
      <c r="AH350" s="364"/>
      <c r="AI350" s="364"/>
      <c r="AJ350" s="364"/>
      <c r="AK350" s="364"/>
      <c r="AL350" s="364"/>
      <c r="AM350" s="364"/>
      <c r="AN350" s="364"/>
      <c r="AO350" s="364"/>
      <c r="AP350" s="364"/>
      <c r="AQ350" s="364"/>
      <c r="AR350" s="364"/>
      <c r="AS350" s="364"/>
      <c r="AT350" s="13"/>
      <c r="BU350" s="216" t="str">
        <f>LOOKUP(A350,'Dropdown-Content (Hidden)'!$K$138:$K$188,'Dropdown-Content (Hidden)'!$N$138:$N$188)</f>
        <v/>
      </c>
      <c r="BV350" s="219">
        <f>LOOKUP(A350,'Dropdown-Content (Hidden)'!$K$87:$K$137,'Dropdown-Content (Hidden)'!$O$87:$O$137)</f>
        <v>0</v>
      </c>
    </row>
    <row r="351" spans="1:74" ht="25.5" customHeight="1" x14ac:dyDescent="0.25">
      <c r="A351" s="45">
        <v>4</v>
      </c>
      <c r="B351" s="359" t="str">
        <f>LOOKUP(A351,'Dropdown-Content (Hidden)'!$K$138:$K$188,'Dropdown-Content (Hidden)'!$B$138:$B$188)</f>
        <v xml:space="preserve">  </v>
      </c>
      <c r="C351" s="359"/>
      <c r="D351" s="359"/>
      <c r="E351" s="359"/>
      <c r="F351" s="359"/>
      <c r="G351" s="359"/>
      <c r="H351" s="359"/>
      <c r="I351" s="359"/>
      <c r="J351" s="359"/>
      <c r="K351" s="359"/>
      <c r="L351" s="359"/>
      <c r="M351" s="359"/>
      <c r="N351" s="359"/>
      <c r="O351" s="359"/>
      <c r="P351" s="359"/>
      <c r="Q351" s="359"/>
      <c r="R351" s="359"/>
      <c r="S351" s="359"/>
      <c r="T351" s="367"/>
      <c r="U351" s="367"/>
      <c r="V351" s="367"/>
      <c r="W351" s="367"/>
      <c r="X351" s="367"/>
      <c r="Y351" s="367"/>
      <c r="Z351" s="367"/>
      <c r="AA351" s="367"/>
      <c r="AB351" s="367"/>
      <c r="AC351" s="367"/>
      <c r="AD351" s="367"/>
      <c r="AE351" s="367"/>
      <c r="AF351" s="367"/>
      <c r="AG351" s="13"/>
      <c r="AH351" s="364"/>
      <c r="AI351" s="364"/>
      <c r="AJ351" s="364"/>
      <c r="AK351" s="364"/>
      <c r="AL351" s="364"/>
      <c r="AM351" s="364"/>
      <c r="AN351" s="364"/>
      <c r="AO351" s="364"/>
      <c r="AP351" s="364"/>
      <c r="AQ351" s="364"/>
      <c r="AR351" s="364"/>
      <c r="AS351" s="364"/>
      <c r="AT351" s="13"/>
      <c r="BU351" s="216" t="str">
        <f>LOOKUP(A351,'Dropdown-Content (Hidden)'!$K$138:$K$188,'Dropdown-Content (Hidden)'!$N$138:$N$188)</f>
        <v/>
      </c>
      <c r="BV351" s="219">
        <f>LOOKUP(A351,'Dropdown-Content (Hidden)'!$K$87:$K$137,'Dropdown-Content (Hidden)'!$O$87:$O$137)</f>
        <v>0</v>
      </c>
    </row>
    <row r="352" spans="1:74" ht="25.5" customHeight="1" x14ac:dyDescent="0.25">
      <c r="A352" s="45">
        <v>5</v>
      </c>
      <c r="B352" s="359" t="str">
        <f>LOOKUP(A352,'Dropdown-Content (Hidden)'!$K$138:$K$188,'Dropdown-Content (Hidden)'!$B$138:$B$188)</f>
        <v xml:space="preserve">  </v>
      </c>
      <c r="C352" s="359"/>
      <c r="D352" s="359"/>
      <c r="E352" s="359"/>
      <c r="F352" s="359"/>
      <c r="G352" s="359"/>
      <c r="H352" s="359"/>
      <c r="I352" s="359"/>
      <c r="J352" s="359"/>
      <c r="K352" s="359"/>
      <c r="L352" s="359"/>
      <c r="M352" s="359"/>
      <c r="N352" s="359"/>
      <c r="O352" s="359"/>
      <c r="P352" s="359"/>
      <c r="Q352" s="359"/>
      <c r="R352" s="359"/>
      <c r="S352" s="359"/>
      <c r="T352" s="367"/>
      <c r="U352" s="367"/>
      <c r="V352" s="367"/>
      <c r="W352" s="367"/>
      <c r="X352" s="367"/>
      <c r="Y352" s="367"/>
      <c r="Z352" s="367"/>
      <c r="AA352" s="367"/>
      <c r="AB352" s="367"/>
      <c r="AC352" s="367"/>
      <c r="AD352" s="367"/>
      <c r="AE352" s="367"/>
      <c r="AF352" s="367"/>
      <c r="AG352" s="13"/>
      <c r="AH352" s="364"/>
      <c r="AI352" s="364"/>
      <c r="AJ352" s="364"/>
      <c r="AK352" s="364"/>
      <c r="AL352" s="364"/>
      <c r="AM352" s="364"/>
      <c r="AN352" s="364"/>
      <c r="AO352" s="364"/>
      <c r="AP352" s="364"/>
      <c r="AQ352" s="364"/>
      <c r="AR352" s="364"/>
      <c r="AS352" s="364"/>
      <c r="AT352" s="13"/>
      <c r="BU352" s="216" t="str">
        <f>LOOKUP(A352,'Dropdown-Content (Hidden)'!$K$138:$K$188,'Dropdown-Content (Hidden)'!$N$138:$N$188)</f>
        <v/>
      </c>
      <c r="BV352" s="219">
        <f>LOOKUP(A352,'Dropdown-Content (Hidden)'!$K$87:$K$137,'Dropdown-Content (Hidden)'!$O$87:$O$137)</f>
        <v>0</v>
      </c>
    </row>
    <row r="353" spans="1:74" ht="25.5" customHeight="1" x14ac:dyDescent="0.25">
      <c r="A353" s="45">
        <v>6</v>
      </c>
      <c r="B353" s="359" t="str">
        <f>LOOKUP(A353,'Dropdown-Content (Hidden)'!$K$138:$K$188,'Dropdown-Content (Hidden)'!$B$138:$B$188)</f>
        <v xml:space="preserve">  </v>
      </c>
      <c r="C353" s="359"/>
      <c r="D353" s="359"/>
      <c r="E353" s="359"/>
      <c r="F353" s="359"/>
      <c r="G353" s="359"/>
      <c r="H353" s="359"/>
      <c r="I353" s="359"/>
      <c r="J353" s="359"/>
      <c r="K353" s="359"/>
      <c r="L353" s="359"/>
      <c r="M353" s="359"/>
      <c r="N353" s="359"/>
      <c r="O353" s="359"/>
      <c r="P353" s="359"/>
      <c r="Q353" s="359"/>
      <c r="R353" s="359"/>
      <c r="S353" s="359"/>
      <c r="T353" s="367"/>
      <c r="U353" s="367"/>
      <c r="V353" s="367"/>
      <c r="W353" s="367"/>
      <c r="X353" s="367"/>
      <c r="Y353" s="367"/>
      <c r="Z353" s="367"/>
      <c r="AA353" s="367"/>
      <c r="AB353" s="367"/>
      <c r="AC353" s="367"/>
      <c r="AD353" s="367"/>
      <c r="AE353" s="367"/>
      <c r="AF353" s="367"/>
      <c r="AG353" s="13"/>
      <c r="AH353" s="364"/>
      <c r="AI353" s="364"/>
      <c r="AJ353" s="364"/>
      <c r="AK353" s="364"/>
      <c r="AL353" s="364"/>
      <c r="AM353" s="364"/>
      <c r="AN353" s="364"/>
      <c r="AO353" s="364"/>
      <c r="AP353" s="364"/>
      <c r="AQ353" s="364"/>
      <c r="AR353" s="364"/>
      <c r="AS353" s="364"/>
      <c r="AT353" s="13"/>
      <c r="BU353" s="216" t="str">
        <f>LOOKUP(A353,'Dropdown-Content (Hidden)'!$K$138:$K$188,'Dropdown-Content (Hidden)'!$N$138:$N$188)</f>
        <v/>
      </c>
      <c r="BV353" s="219">
        <f>LOOKUP(A353,'Dropdown-Content (Hidden)'!$K$87:$K$137,'Dropdown-Content (Hidden)'!$O$87:$O$137)</f>
        <v>0</v>
      </c>
    </row>
    <row r="354" spans="1:74" ht="25.5" customHeight="1" x14ac:dyDescent="0.25">
      <c r="A354" s="45">
        <v>7</v>
      </c>
      <c r="B354" s="359" t="str">
        <f>LOOKUP(A354,'Dropdown-Content (Hidden)'!$K$138:$K$188,'Dropdown-Content (Hidden)'!$B$138:$B$188)</f>
        <v xml:space="preserve">  </v>
      </c>
      <c r="C354" s="359"/>
      <c r="D354" s="359"/>
      <c r="E354" s="359"/>
      <c r="F354" s="359"/>
      <c r="G354" s="359"/>
      <c r="H354" s="359"/>
      <c r="I354" s="359"/>
      <c r="J354" s="359"/>
      <c r="K354" s="359"/>
      <c r="L354" s="359"/>
      <c r="M354" s="359"/>
      <c r="N354" s="359"/>
      <c r="O354" s="359"/>
      <c r="P354" s="359"/>
      <c r="Q354" s="359"/>
      <c r="R354" s="359"/>
      <c r="S354" s="359"/>
      <c r="T354" s="367"/>
      <c r="U354" s="367"/>
      <c r="V354" s="367"/>
      <c r="W354" s="367"/>
      <c r="X354" s="367"/>
      <c r="Y354" s="367"/>
      <c r="Z354" s="367"/>
      <c r="AA354" s="367"/>
      <c r="AB354" s="367"/>
      <c r="AC354" s="367"/>
      <c r="AD354" s="367"/>
      <c r="AE354" s="367"/>
      <c r="AF354" s="367"/>
      <c r="AG354" s="13"/>
      <c r="AH354" s="364"/>
      <c r="AI354" s="364"/>
      <c r="AJ354" s="364"/>
      <c r="AK354" s="364"/>
      <c r="AL354" s="364"/>
      <c r="AM354" s="364"/>
      <c r="AN354" s="364"/>
      <c r="AO354" s="364"/>
      <c r="AP354" s="364"/>
      <c r="AQ354" s="364"/>
      <c r="AR354" s="364"/>
      <c r="AS354" s="364"/>
      <c r="AT354" s="13"/>
      <c r="BU354" s="216" t="str">
        <f>LOOKUP(A354,'Dropdown-Content (Hidden)'!$K$138:$K$188,'Dropdown-Content (Hidden)'!$N$138:$N$188)</f>
        <v/>
      </c>
      <c r="BV354" s="219">
        <f>LOOKUP(A354,'Dropdown-Content (Hidden)'!$K$87:$K$137,'Dropdown-Content (Hidden)'!$O$87:$O$137)</f>
        <v>0</v>
      </c>
    </row>
    <row r="355" spans="1:74" ht="25.5" customHeight="1" x14ac:dyDescent="0.25">
      <c r="A355" s="45">
        <v>8</v>
      </c>
      <c r="B355" s="359" t="str">
        <f>LOOKUP(A355,'Dropdown-Content (Hidden)'!$K$138:$K$188,'Dropdown-Content (Hidden)'!$B$138:$B$188)</f>
        <v xml:space="preserve">  </v>
      </c>
      <c r="C355" s="359"/>
      <c r="D355" s="359"/>
      <c r="E355" s="359"/>
      <c r="F355" s="359"/>
      <c r="G355" s="359"/>
      <c r="H355" s="359"/>
      <c r="I355" s="359"/>
      <c r="J355" s="359"/>
      <c r="K355" s="359"/>
      <c r="L355" s="359"/>
      <c r="M355" s="359"/>
      <c r="N355" s="359"/>
      <c r="O355" s="359"/>
      <c r="P355" s="359"/>
      <c r="Q355" s="359"/>
      <c r="R355" s="359"/>
      <c r="S355" s="359"/>
      <c r="T355" s="367"/>
      <c r="U355" s="367"/>
      <c r="V355" s="367"/>
      <c r="W355" s="367"/>
      <c r="X355" s="367"/>
      <c r="Y355" s="367"/>
      <c r="Z355" s="367"/>
      <c r="AA355" s="367"/>
      <c r="AB355" s="367"/>
      <c r="AC355" s="367"/>
      <c r="AD355" s="367"/>
      <c r="AE355" s="367"/>
      <c r="AF355" s="367"/>
      <c r="AG355" s="13"/>
      <c r="AH355" s="364"/>
      <c r="AI355" s="364"/>
      <c r="AJ355" s="364"/>
      <c r="AK355" s="364"/>
      <c r="AL355" s="364"/>
      <c r="AM355" s="364"/>
      <c r="AN355" s="364"/>
      <c r="AO355" s="364"/>
      <c r="AP355" s="364"/>
      <c r="AQ355" s="364"/>
      <c r="AR355" s="364"/>
      <c r="AS355" s="364"/>
      <c r="AT355" s="13"/>
      <c r="BU355" s="216" t="str">
        <f>LOOKUP(A355,'Dropdown-Content (Hidden)'!$K$138:$K$188,'Dropdown-Content (Hidden)'!$N$138:$N$188)</f>
        <v/>
      </c>
      <c r="BV355" s="219">
        <f>LOOKUP(A355,'Dropdown-Content (Hidden)'!$K$87:$K$137,'Dropdown-Content (Hidden)'!$O$87:$O$137)</f>
        <v>0</v>
      </c>
    </row>
    <row r="356" spans="1:74" ht="25.5" customHeight="1" x14ac:dyDescent="0.25">
      <c r="A356" s="45">
        <v>9</v>
      </c>
      <c r="B356" s="359" t="str">
        <f>LOOKUP(A356,'Dropdown-Content (Hidden)'!$K$138:$K$188,'Dropdown-Content (Hidden)'!$B$138:$B$188)</f>
        <v xml:space="preserve">  </v>
      </c>
      <c r="C356" s="359"/>
      <c r="D356" s="359"/>
      <c r="E356" s="359"/>
      <c r="F356" s="359"/>
      <c r="G356" s="359"/>
      <c r="H356" s="359"/>
      <c r="I356" s="359"/>
      <c r="J356" s="359"/>
      <c r="K356" s="359"/>
      <c r="L356" s="359"/>
      <c r="M356" s="359"/>
      <c r="N356" s="359"/>
      <c r="O356" s="359"/>
      <c r="P356" s="359"/>
      <c r="Q356" s="359"/>
      <c r="R356" s="359"/>
      <c r="S356" s="359"/>
      <c r="T356" s="367"/>
      <c r="U356" s="367"/>
      <c r="V356" s="367"/>
      <c r="W356" s="367"/>
      <c r="X356" s="367"/>
      <c r="Y356" s="367"/>
      <c r="Z356" s="367"/>
      <c r="AA356" s="367"/>
      <c r="AB356" s="367"/>
      <c r="AC356" s="367"/>
      <c r="AD356" s="367"/>
      <c r="AE356" s="367"/>
      <c r="AF356" s="367"/>
      <c r="AG356" s="13"/>
      <c r="AH356" s="364"/>
      <c r="AI356" s="364"/>
      <c r="AJ356" s="364"/>
      <c r="AK356" s="364"/>
      <c r="AL356" s="364"/>
      <c r="AM356" s="364"/>
      <c r="AN356" s="364"/>
      <c r="AO356" s="364"/>
      <c r="AP356" s="364"/>
      <c r="AQ356" s="364"/>
      <c r="AR356" s="364"/>
      <c r="AS356" s="364"/>
      <c r="AT356" s="13"/>
      <c r="BU356" s="216" t="str">
        <f>LOOKUP(A356,'Dropdown-Content (Hidden)'!$K$138:$K$188,'Dropdown-Content (Hidden)'!$N$138:$N$188)</f>
        <v/>
      </c>
      <c r="BV356" s="219">
        <f>LOOKUP(A356,'Dropdown-Content (Hidden)'!$K$87:$K$137,'Dropdown-Content (Hidden)'!$O$87:$O$137)</f>
        <v>0</v>
      </c>
    </row>
    <row r="357" spans="1:74" ht="25.5" customHeight="1" x14ac:dyDescent="0.25">
      <c r="A357" s="45">
        <v>10</v>
      </c>
      <c r="B357" s="359" t="str">
        <f>LOOKUP(A357,'Dropdown-Content (Hidden)'!$K$138:$K$188,'Dropdown-Content (Hidden)'!$B$138:$B$188)</f>
        <v xml:space="preserve">  </v>
      </c>
      <c r="C357" s="359"/>
      <c r="D357" s="359"/>
      <c r="E357" s="359"/>
      <c r="F357" s="359"/>
      <c r="G357" s="359"/>
      <c r="H357" s="359"/>
      <c r="I357" s="359"/>
      <c r="J357" s="359"/>
      <c r="K357" s="359"/>
      <c r="L357" s="359"/>
      <c r="M357" s="359"/>
      <c r="N357" s="359"/>
      <c r="O357" s="359"/>
      <c r="P357" s="359"/>
      <c r="Q357" s="359"/>
      <c r="R357" s="359"/>
      <c r="S357" s="359"/>
      <c r="T357" s="367"/>
      <c r="U357" s="367"/>
      <c r="V357" s="367"/>
      <c r="W357" s="367"/>
      <c r="X357" s="367"/>
      <c r="Y357" s="367"/>
      <c r="Z357" s="367"/>
      <c r="AA357" s="367"/>
      <c r="AB357" s="367"/>
      <c r="AC357" s="367"/>
      <c r="AD357" s="367"/>
      <c r="AE357" s="367"/>
      <c r="AF357" s="367"/>
      <c r="AG357" s="13"/>
      <c r="AH357" s="364"/>
      <c r="AI357" s="364"/>
      <c r="AJ357" s="364"/>
      <c r="AK357" s="364"/>
      <c r="AL357" s="364"/>
      <c r="AM357" s="364"/>
      <c r="AN357" s="364"/>
      <c r="AO357" s="364"/>
      <c r="AP357" s="364"/>
      <c r="AQ357" s="364"/>
      <c r="AR357" s="364"/>
      <c r="AS357" s="364"/>
      <c r="AT357" s="13"/>
      <c r="BU357" s="216" t="str">
        <f>LOOKUP(A357,'Dropdown-Content (Hidden)'!$K$138:$K$188,'Dropdown-Content (Hidden)'!$N$138:$N$188)</f>
        <v/>
      </c>
      <c r="BV357" s="219">
        <f>LOOKUP(A357,'Dropdown-Content (Hidden)'!$K$87:$K$137,'Dropdown-Content (Hidden)'!$O$87:$O$137)</f>
        <v>0</v>
      </c>
    </row>
    <row r="358" spans="1:74" ht="25.5" customHeight="1" x14ac:dyDescent="0.25">
      <c r="A358" s="45">
        <v>11</v>
      </c>
      <c r="B358" s="359" t="str">
        <f>LOOKUP(A358,'Dropdown-Content (Hidden)'!$K$138:$K$188,'Dropdown-Content (Hidden)'!$B$138:$B$188)</f>
        <v xml:space="preserve">  </v>
      </c>
      <c r="C358" s="359"/>
      <c r="D358" s="359"/>
      <c r="E358" s="359"/>
      <c r="F358" s="359"/>
      <c r="G358" s="359"/>
      <c r="H358" s="359"/>
      <c r="I358" s="359"/>
      <c r="J358" s="359"/>
      <c r="K358" s="359"/>
      <c r="L358" s="359"/>
      <c r="M358" s="359"/>
      <c r="N358" s="359"/>
      <c r="O358" s="359"/>
      <c r="P358" s="359"/>
      <c r="Q358" s="359"/>
      <c r="R358" s="359"/>
      <c r="S358" s="359"/>
      <c r="T358" s="367"/>
      <c r="U358" s="367"/>
      <c r="V358" s="367"/>
      <c r="W358" s="367"/>
      <c r="X358" s="367"/>
      <c r="Y358" s="367"/>
      <c r="Z358" s="367"/>
      <c r="AA358" s="367"/>
      <c r="AB358" s="367"/>
      <c r="AC358" s="367"/>
      <c r="AD358" s="367"/>
      <c r="AE358" s="367"/>
      <c r="AF358" s="367"/>
      <c r="AG358" s="13"/>
      <c r="AH358" s="364"/>
      <c r="AI358" s="364"/>
      <c r="AJ358" s="364"/>
      <c r="AK358" s="364"/>
      <c r="AL358" s="364"/>
      <c r="AM358" s="364"/>
      <c r="AN358" s="364"/>
      <c r="AO358" s="364"/>
      <c r="AP358" s="364"/>
      <c r="AQ358" s="364"/>
      <c r="AR358" s="364"/>
      <c r="AS358" s="364"/>
      <c r="AT358" s="13"/>
      <c r="BU358" s="216" t="str">
        <f>LOOKUP(A358,'Dropdown-Content (Hidden)'!$K$138:$K$188,'Dropdown-Content (Hidden)'!$N$138:$N$188)</f>
        <v/>
      </c>
      <c r="BV358" s="219">
        <f>LOOKUP(A358,'Dropdown-Content (Hidden)'!$K$87:$K$137,'Dropdown-Content (Hidden)'!$O$87:$O$137)</f>
        <v>0</v>
      </c>
    </row>
    <row r="359" spans="1:74" ht="25.5" customHeight="1" x14ac:dyDescent="0.25">
      <c r="A359" s="45">
        <v>12</v>
      </c>
      <c r="B359" s="359" t="str">
        <f>LOOKUP(A359,'Dropdown-Content (Hidden)'!$K$138:$K$188,'Dropdown-Content (Hidden)'!$B$138:$B$188)</f>
        <v xml:space="preserve">  </v>
      </c>
      <c r="C359" s="359"/>
      <c r="D359" s="359"/>
      <c r="E359" s="359"/>
      <c r="F359" s="359"/>
      <c r="G359" s="359"/>
      <c r="H359" s="359"/>
      <c r="I359" s="359"/>
      <c r="J359" s="359"/>
      <c r="K359" s="359"/>
      <c r="L359" s="359"/>
      <c r="M359" s="359"/>
      <c r="N359" s="359"/>
      <c r="O359" s="359"/>
      <c r="P359" s="359"/>
      <c r="Q359" s="359"/>
      <c r="R359" s="359"/>
      <c r="S359" s="359"/>
      <c r="T359" s="367"/>
      <c r="U359" s="367"/>
      <c r="V359" s="367"/>
      <c r="W359" s="367"/>
      <c r="X359" s="367"/>
      <c r="Y359" s="367"/>
      <c r="Z359" s="367"/>
      <c r="AA359" s="367"/>
      <c r="AB359" s="367"/>
      <c r="AC359" s="367"/>
      <c r="AD359" s="367"/>
      <c r="AE359" s="367"/>
      <c r="AF359" s="367"/>
      <c r="AG359" s="13"/>
      <c r="AH359" s="364"/>
      <c r="AI359" s="364"/>
      <c r="AJ359" s="364"/>
      <c r="AK359" s="364"/>
      <c r="AL359" s="364"/>
      <c r="AM359" s="364"/>
      <c r="AN359" s="364"/>
      <c r="AO359" s="364"/>
      <c r="AP359" s="364"/>
      <c r="AQ359" s="364"/>
      <c r="AR359" s="364"/>
      <c r="AS359" s="364"/>
      <c r="AT359" s="13"/>
      <c r="BU359" s="216" t="str">
        <f>LOOKUP(A359,'Dropdown-Content (Hidden)'!$K$138:$K$188,'Dropdown-Content (Hidden)'!$N$138:$N$188)</f>
        <v/>
      </c>
      <c r="BV359" s="219">
        <f>LOOKUP(A359,'Dropdown-Content (Hidden)'!$K$87:$K$137,'Dropdown-Content (Hidden)'!$O$87:$O$137)</f>
        <v>0</v>
      </c>
    </row>
    <row r="360" spans="1:74" ht="25.5" customHeight="1" x14ac:dyDescent="0.25">
      <c r="A360" s="45">
        <v>13</v>
      </c>
      <c r="B360" s="359" t="str">
        <f>LOOKUP(A360,'Dropdown-Content (Hidden)'!$K$138:$K$188,'Dropdown-Content (Hidden)'!$B$138:$B$188)</f>
        <v xml:space="preserve">  </v>
      </c>
      <c r="C360" s="359"/>
      <c r="D360" s="359"/>
      <c r="E360" s="359"/>
      <c r="F360" s="359"/>
      <c r="G360" s="359"/>
      <c r="H360" s="359"/>
      <c r="I360" s="359"/>
      <c r="J360" s="359"/>
      <c r="K360" s="359"/>
      <c r="L360" s="359"/>
      <c r="M360" s="359"/>
      <c r="N360" s="359"/>
      <c r="O360" s="359"/>
      <c r="P360" s="359"/>
      <c r="Q360" s="359"/>
      <c r="R360" s="359"/>
      <c r="S360" s="359"/>
      <c r="T360" s="367"/>
      <c r="U360" s="367"/>
      <c r="V360" s="367"/>
      <c r="W360" s="367"/>
      <c r="X360" s="367"/>
      <c r="Y360" s="367"/>
      <c r="Z360" s="367"/>
      <c r="AA360" s="367"/>
      <c r="AB360" s="367"/>
      <c r="AC360" s="367"/>
      <c r="AD360" s="367"/>
      <c r="AE360" s="367"/>
      <c r="AF360" s="367"/>
      <c r="AG360" s="13"/>
      <c r="AH360" s="364"/>
      <c r="AI360" s="364"/>
      <c r="AJ360" s="364"/>
      <c r="AK360" s="364"/>
      <c r="AL360" s="364"/>
      <c r="AM360" s="364"/>
      <c r="AN360" s="364"/>
      <c r="AO360" s="364"/>
      <c r="AP360" s="364"/>
      <c r="AQ360" s="364"/>
      <c r="AR360" s="364"/>
      <c r="AS360" s="364"/>
      <c r="AT360" s="13"/>
      <c r="BU360" s="216" t="str">
        <f>LOOKUP(A360,'Dropdown-Content (Hidden)'!$K$138:$K$188,'Dropdown-Content (Hidden)'!$N$138:$N$188)</f>
        <v/>
      </c>
      <c r="BV360" s="219">
        <f>LOOKUP(A360,'Dropdown-Content (Hidden)'!$K$87:$K$137,'Dropdown-Content (Hidden)'!$O$87:$O$137)</f>
        <v>0</v>
      </c>
    </row>
    <row r="361" spans="1:74" ht="25.5" customHeight="1" x14ac:dyDescent="0.25">
      <c r="A361" s="45">
        <v>14</v>
      </c>
      <c r="B361" s="359" t="str">
        <f>LOOKUP(A361,'Dropdown-Content (Hidden)'!$K$138:$K$188,'Dropdown-Content (Hidden)'!$B$138:$B$188)</f>
        <v xml:space="preserve">  </v>
      </c>
      <c r="C361" s="359"/>
      <c r="D361" s="359"/>
      <c r="E361" s="359"/>
      <c r="F361" s="359"/>
      <c r="G361" s="359"/>
      <c r="H361" s="359"/>
      <c r="I361" s="359"/>
      <c r="J361" s="359"/>
      <c r="K361" s="359"/>
      <c r="L361" s="359"/>
      <c r="M361" s="359"/>
      <c r="N361" s="359"/>
      <c r="O361" s="359"/>
      <c r="P361" s="359"/>
      <c r="Q361" s="359"/>
      <c r="R361" s="359"/>
      <c r="S361" s="359"/>
      <c r="T361" s="367"/>
      <c r="U361" s="367"/>
      <c r="V361" s="367"/>
      <c r="W361" s="367"/>
      <c r="X361" s="367"/>
      <c r="Y361" s="367"/>
      <c r="Z361" s="367"/>
      <c r="AA361" s="367"/>
      <c r="AB361" s="367"/>
      <c r="AC361" s="367"/>
      <c r="AD361" s="367"/>
      <c r="AE361" s="367"/>
      <c r="AF361" s="367"/>
      <c r="AG361" s="13"/>
      <c r="AH361" s="364"/>
      <c r="AI361" s="364"/>
      <c r="AJ361" s="364"/>
      <c r="AK361" s="364"/>
      <c r="AL361" s="364"/>
      <c r="AM361" s="364"/>
      <c r="AN361" s="364"/>
      <c r="AO361" s="364"/>
      <c r="AP361" s="364"/>
      <c r="AQ361" s="364"/>
      <c r="AR361" s="364"/>
      <c r="AS361" s="364"/>
      <c r="AT361" s="13"/>
      <c r="BU361" s="216" t="str">
        <f>LOOKUP(A361,'Dropdown-Content (Hidden)'!$K$138:$K$188,'Dropdown-Content (Hidden)'!$N$138:$N$188)</f>
        <v/>
      </c>
      <c r="BV361" s="219">
        <f>LOOKUP(A361,'Dropdown-Content (Hidden)'!$K$87:$K$137,'Dropdown-Content (Hidden)'!$O$87:$O$137)</f>
        <v>0</v>
      </c>
    </row>
    <row r="362" spans="1:74" ht="25.5" customHeight="1" x14ac:dyDescent="0.25">
      <c r="A362" s="45">
        <v>15</v>
      </c>
      <c r="B362" s="359" t="str">
        <f>LOOKUP(A362,'Dropdown-Content (Hidden)'!$K$138:$K$188,'Dropdown-Content (Hidden)'!$B$138:$B$188)</f>
        <v xml:space="preserve">  </v>
      </c>
      <c r="C362" s="359"/>
      <c r="D362" s="359"/>
      <c r="E362" s="359"/>
      <c r="F362" s="359"/>
      <c r="G362" s="359"/>
      <c r="H362" s="359"/>
      <c r="I362" s="359"/>
      <c r="J362" s="359"/>
      <c r="K362" s="359"/>
      <c r="L362" s="359"/>
      <c r="M362" s="359"/>
      <c r="N362" s="359"/>
      <c r="O362" s="359"/>
      <c r="P362" s="359"/>
      <c r="Q362" s="359"/>
      <c r="R362" s="359"/>
      <c r="S362" s="359"/>
      <c r="T362" s="367"/>
      <c r="U362" s="367"/>
      <c r="V362" s="367"/>
      <c r="W362" s="367"/>
      <c r="X362" s="367"/>
      <c r="Y362" s="367"/>
      <c r="Z362" s="367"/>
      <c r="AA362" s="367"/>
      <c r="AB362" s="367"/>
      <c r="AC362" s="367"/>
      <c r="AD362" s="367"/>
      <c r="AE362" s="367"/>
      <c r="AF362" s="367"/>
      <c r="AG362" s="13"/>
      <c r="AH362" s="364"/>
      <c r="AI362" s="364"/>
      <c r="AJ362" s="364"/>
      <c r="AK362" s="364"/>
      <c r="AL362" s="364"/>
      <c r="AM362" s="364"/>
      <c r="AN362" s="364"/>
      <c r="AO362" s="364"/>
      <c r="AP362" s="364"/>
      <c r="AQ362" s="364"/>
      <c r="AR362" s="364"/>
      <c r="AS362" s="364"/>
      <c r="AT362" s="13"/>
      <c r="BU362" s="216" t="str">
        <f>LOOKUP(A362,'Dropdown-Content (Hidden)'!$K$138:$K$188,'Dropdown-Content (Hidden)'!$N$138:$N$188)</f>
        <v/>
      </c>
      <c r="BV362" s="219">
        <f>LOOKUP(A362,'Dropdown-Content (Hidden)'!$K$87:$K$137,'Dropdown-Content (Hidden)'!$O$87:$O$137)</f>
        <v>0</v>
      </c>
    </row>
    <row r="363" spans="1:74" ht="25.5" customHeight="1" x14ac:dyDescent="0.25">
      <c r="A363" s="45">
        <v>16</v>
      </c>
      <c r="B363" s="359" t="str">
        <f>LOOKUP(A363,'Dropdown-Content (Hidden)'!$K$138:$K$188,'Dropdown-Content (Hidden)'!$B$138:$B$188)</f>
        <v xml:space="preserve">  </v>
      </c>
      <c r="C363" s="359"/>
      <c r="D363" s="359"/>
      <c r="E363" s="359"/>
      <c r="F363" s="359"/>
      <c r="G363" s="359"/>
      <c r="H363" s="359"/>
      <c r="I363" s="359"/>
      <c r="J363" s="359"/>
      <c r="K363" s="359"/>
      <c r="L363" s="359"/>
      <c r="M363" s="359"/>
      <c r="N363" s="359"/>
      <c r="O363" s="359"/>
      <c r="P363" s="359"/>
      <c r="Q363" s="359"/>
      <c r="R363" s="359"/>
      <c r="S363" s="359"/>
      <c r="T363" s="367"/>
      <c r="U363" s="367"/>
      <c r="V363" s="367"/>
      <c r="W363" s="367"/>
      <c r="X363" s="367"/>
      <c r="Y363" s="367"/>
      <c r="Z363" s="367"/>
      <c r="AA363" s="367"/>
      <c r="AB363" s="367"/>
      <c r="AC363" s="367"/>
      <c r="AD363" s="367"/>
      <c r="AE363" s="367"/>
      <c r="AF363" s="367"/>
      <c r="AG363" s="13"/>
      <c r="AH363" s="364"/>
      <c r="AI363" s="364"/>
      <c r="AJ363" s="364"/>
      <c r="AK363" s="364"/>
      <c r="AL363" s="364"/>
      <c r="AM363" s="364"/>
      <c r="AN363" s="364"/>
      <c r="AO363" s="364"/>
      <c r="AP363" s="364"/>
      <c r="AQ363" s="364"/>
      <c r="AR363" s="364"/>
      <c r="AS363" s="364"/>
      <c r="AT363" s="13"/>
      <c r="BU363" s="216" t="str">
        <f>LOOKUP(A363,'Dropdown-Content (Hidden)'!$K$138:$K$188,'Dropdown-Content (Hidden)'!$N$138:$N$188)</f>
        <v/>
      </c>
      <c r="BV363" s="219">
        <f>LOOKUP(A363,'Dropdown-Content (Hidden)'!$K$87:$K$137,'Dropdown-Content (Hidden)'!$O$87:$O$137)</f>
        <v>0</v>
      </c>
    </row>
    <row r="364" spans="1:74" ht="25.5" customHeight="1" x14ac:dyDescent="0.25">
      <c r="A364" s="45">
        <v>17</v>
      </c>
      <c r="B364" s="359" t="str">
        <f>LOOKUP(A364,'Dropdown-Content (Hidden)'!$K$138:$K$188,'Dropdown-Content (Hidden)'!$B$138:$B$188)</f>
        <v xml:space="preserve">  </v>
      </c>
      <c r="C364" s="359"/>
      <c r="D364" s="359"/>
      <c r="E364" s="359"/>
      <c r="F364" s="359"/>
      <c r="G364" s="359"/>
      <c r="H364" s="359"/>
      <c r="I364" s="359"/>
      <c r="J364" s="359"/>
      <c r="K364" s="359"/>
      <c r="L364" s="359"/>
      <c r="M364" s="359"/>
      <c r="N364" s="359"/>
      <c r="O364" s="359"/>
      <c r="P364" s="359"/>
      <c r="Q364" s="359"/>
      <c r="R364" s="359"/>
      <c r="S364" s="359"/>
      <c r="T364" s="367"/>
      <c r="U364" s="367"/>
      <c r="V364" s="367"/>
      <c r="W364" s="367"/>
      <c r="X364" s="367"/>
      <c r="Y364" s="367"/>
      <c r="Z364" s="367"/>
      <c r="AA364" s="367"/>
      <c r="AB364" s="367"/>
      <c r="AC364" s="367"/>
      <c r="AD364" s="367"/>
      <c r="AE364" s="367"/>
      <c r="AF364" s="367"/>
      <c r="AG364" s="13"/>
      <c r="AH364" s="364"/>
      <c r="AI364" s="364"/>
      <c r="AJ364" s="364"/>
      <c r="AK364" s="364"/>
      <c r="AL364" s="364"/>
      <c r="AM364" s="364"/>
      <c r="AN364" s="364"/>
      <c r="AO364" s="364"/>
      <c r="AP364" s="364"/>
      <c r="AQ364" s="364"/>
      <c r="AR364" s="364"/>
      <c r="AS364" s="364"/>
      <c r="AT364" s="13"/>
      <c r="BU364" s="216" t="str">
        <f>LOOKUP(A364,'Dropdown-Content (Hidden)'!$K$138:$K$188,'Dropdown-Content (Hidden)'!$N$138:$N$188)</f>
        <v/>
      </c>
      <c r="BV364" s="219">
        <f>LOOKUP(A364,'Dropdown-Content (Hidden)'!$K$87:$K$137,'Dropdown-Content (Hidden)'!$O$87:$O$137)</f>
        <v>0</v>
      </c>
    </row>
    <row r="365" spans="1:74" ht="25.5" customHeight="1" x14ac:dyDescent="0.25">
      <c r="A365" s="45">
        <v>18</v>
      </c>
      <c r="B365" s="359" t="str">
        <f>LOOKUP(A365,'Dropdown-Content (Hidden)'!$K$138:$K$188,'Dropdown-Content (Hidden)'!$B$138:$B$188)</f>
        <v xml:space="preserve">  </v>
      </c>
      <c r="C365" s="359"/>
      <c r="D365" s="359"/>
      <c r="E365" s="359"/>
      <c r="F365" s="359"/>
      <c r="G365" s="359"/>
      <c r="H365" s="359"/>
      <c r="I365" s="359"/>
      <c r="J365" s="359"/>
      <c r="K365" s="359"/>
      <c r="L365" s="359"/>
      <c r="M365" s="359"/>
      <c r="N365" s="359"/>
      <c r="O365" s="359"/>
      <c r="P365" s="359"/>
      <c r="Q365" s="359"/>
      <c r="R365" s="359"/>
      <c r="S365" s="359"/>
      <c r="T365" s="367"/>
      <c r="U365" s="367"/>
      <c r="V365" s="367"/>
      <c r="W365" s="367"/>
      <c r="X365" s="367"/>
      <c r="Y365" s="367"/>
      <c r="Z365" s="367"/>
      <c r="AA365" s="367"/>
      <c r="AB365" s="367"/>
      <c r="AC365" s="367"/>
      <c r="AD365" s="367"/>
      <c r="AE365" s="367"/>
      <c r="AF365" s="367"/>
      <c r="AG365" s="13"/>
      <c r="AH365" s="364"/>
      <c r="AI365" s="364"/>
      <c r="AJ365" s="364"/>
      <c r="AK365" s="364"/>
      <c r="AL365" s="364"/>
      <c r="AM365" s="364"/>
      <c r="AN365" s="364"/>
      <c r="AO365" s="364"/>
      <c r="AP365" s="364"/>
      <c r="AQ365" s="364"/>
      <c r="AR365" s="364"/>
      <c r="AS365" s="364"/>
      <c r="AT365" s="13"/>
      <c r="BU365" s="216" t="str">
        <f>LOOKUP(A365,'Dropdown-Content (Hidden)'!$K$138:$K$188,'Dropdown-Content (Hidden)'!$N$138:$N$188)</f>
        <v/>
      </c>
      <c r="BV365" s="219">
        <f>LOOKUP(A365,'Dropdown-Content (Hidden)'!$K$87:$K$137,'Dropdown-Content (Hidden)'!$O$87:$O$137)</f>
        <v>0</v>
      </c>
    </row>
    <row r="366" spans="1:74" ht="25.5" customHeight="1" x14ac:dyDescent="0.25">
      <c r="A366" s="45">
        <v>19</v>
      </c>
      <c r="B366" s="359" t="str">
        <f>LOOKUP(A366,'Dropdown-Content (Hidden)'!$K$138:$K$188,'Dropdown-Content (Hidden)'!$B$138:$B$188)</f>
        <v xml:space="preserve">  </v>
      </c>
      <c r="C366" s="359"/>
      <c r="D366" s="359"/>
      <c r="E366" s="359"/>
      <c r="F366" s="359"/>
      <c r="G366" s="359"/>
      <c r="H366" s="359"/>
      <c r="I366" s="359"/>
      <c r="J366" s="359"/>
      <c r="K366" s="359"/>
      <c r="L366" s="359"/>
      <c r="M366" s="359"/>
      <c r="N366" s="359"/>
      <c r="O366" s="359"/>
      <c r="P366" s="359"/>
      <c r="Q366" s="359"/>
      <c r="R366" s="359"/>
      <c r="S366" s="359"/>
      <c r="T366" s="367"/>
      <c r="U366" s="367"/>
      <c r="V366" s="367"/>
      <c r="W366" s="367"/>
      <c r="X366" s="367"/>
      <c r="Y366" s="367"/>
      <c r="Z366" s="367"/>
      <c r="AA366" s="367"/>
      <c r="AB366" s="367"/>
      <c r="AC366" s="367"/>
      <c r="AD366" s="367"/>
      <c r="AE366" s="367"/>
      <c r="AF366" s="367"/>
      <c r="AG366" s="13"/>
      <c r="AH366" s="364"/>
      <c r="AI366" s="364"/>
      <c r="AJ366" s="364"/>
      <c r="AK366" s="364"/>
      <c r="AL366" s="364"/>
      <c r="AM366" s="364"/>
      <c r="AN366" s="364"/>
      <c r="AO366" s="364"/>
      <c r="AP366" s="364"/>
      <c r="AQ366" s="364"/>
      <c r="AR366" s="364"/>
      <c r="AS366" s="364"/>
      <c r="AT366" s="13"/>
      <c r="BU366" s="216" t="str">
        <f>LOOKUP(A366,'Dropdown-Content (Hidden)'!$K$138:$K$188,'Dropdown-Content (Hidden)'!$N$138:$N$188)</f>
        <v/>
      </c>
      <c r="BV366" s="219">
        <f>LOOKUP(A366,'Dropdown-Content (Hidden)'!$K$87:$K$137,'Dropdown-Content (Hidden)'!$O$87:$O$137)</f>
        <v>0</v>
      </c>
    </row>
    <row r="367" spans="1:74" ht="25.5" customHeight="1" x14ac:dyDescent="0.25">
      <c r="A367" s="45">
        <v>20</v>
      </c>
      <c r="B367" s="359" t="str">
        <f>LOOKUP(A367,'Dropdown-Content (Hidden)'!$K$138:$K$188,'Dropdown-Content (Hidden)'!$B$138:$B$188)</f>
        <v xml:space="preserve">  </v>
      </c>
      <c r="C367" s="359"/>
      <c r="D367" s="359"/>
      <c r="E367" s="359"/>
      <c r="F367" s="359"/>
      <c r="G367" s="359"/>
      <c r="H367" s="359"/>
      <c r="I367" s="359"/>
      <c r="J367" s="359"/>
      <c r="K367" s="359"/>
      <c r="L367" s="359"/>
      <c r="M367" s="359"/>
      <c r="N367" s="359"/>
      <c r="O367" s="359"/>
      <c r="P367" s="359"/>
      <c r="Q367" s="359"/>
      <c r="R367" s="359"/>
      <c r="S367" s="359"/>
      <c r="T367" s="367"/>
      <c r="U367" s="367"/>
      <c r="V367" s="367"/>
      <c r="W367" s="367"/>
      <c r="X367" s="367"/>
      <c r="Y367" s="367"/>
      <c r="Z367" s="367"/>
      <c r="AA367" s="367"/>
      <c r="AB367" s="367"/>
      <c r="AC367" s="367"/>
      <c r="AD367" s="367"/>
      <c r="AE367" s="367"/>
      <c r="AF367" s="367"/>
      <c r="AG367" s="13"/>
      <c r="AH367" s="364"/>
      <c r="AI367" s="364"/>
      <c r="AJ367" s="364"/>
      <c r="AK367" s="364"/>
      <c r="AL367" s="364"/>
      <c r="AM367" s="364"/>
      <c r="AN367" s="364"/>
      <c r="AO367" s="364"/>
      <c r="AP367" s="364"/>
      <c r="AQ367" s="364"/>
      <c r="AR367" s="364"/>
      <c r="AS367" s="364"/>
      <c r="AT367" s="13"/>
      <c r="BU367" s="216" t="str">
        <f>LOOKUP(A367,'Dropdown-Content (Hidden)'!$K$138:$K$188,'Dropdown-Content (Hidden)'!$N$138:$N$188)</f>
        <v/>
      </c>
      <c r="BV367" s="219">
        <f>LOOKUP(A367,'Dropdown-Content (Hidden)'!$K$87:$K$137,'Dropdown-Content (Hidden)'!$O$87:$O$137)</f>
        <v>0</v>
      </c>
    </row>
    <row r="368" spans="1:74" ht="25.5" customHeight="1" x14ac:dyDescent="0.25">
      <c r="A368" s="45">
        <v>21</v>
      </c>
      <c r="B368" s="359" t="str">
        <f>LOOKUP(A368,'Dropdown-Content (Hidden)'!$K$138:$K$188,'Dropdown-Content (Hidden)'!$B$138:$B$188)</f>
        <v xml:space="preserve">  </v>
      </c>
      <c r="C368" s="359"/>
      <c r="D368" s="359"/>
      <c r="E368" s="359"/>
      <c r="F368" s="359"/>
      <c r="G368" s="359"/>
      <c r="H368" s="359"/>
      <c r="I368" s="359"/>
      <c r="J368" s="359"/>
      <c r="K368" s="359"/>
      <c r="L368" s="359"/>
      <c r="M368" s="359"/>
      <c r="N368" s="359"/>
      <c r="O368" s="359"/>
      <c r="P368" s="359"/>
      <c r="Q368" s="359"/>
      <c r="R368" s="359"/>
      <c r="S368" s="359"/>
      <c r="T368" s="367"/>
      <c r="U368" s="367"/>
      <c r="V368" s="367"/>
      <c r="W368" s="367"/>
      <c r="X368" s="367"/>
      <c r="Y368" s="367"/>
      <c r="Z368" s="367"/>
      <c r="AA368" s="367"/>
      <c r="AB368" s="367"/>
      <c r="AC368" s="367"/>
      <c r="AD368" s="367"/>
      <c r="AE368" s="367"/>
      <c r="AF368" s="367"/>
      <c r="AG368" s="13"/>
      <c r="AH368" s="364"/>
      <c r="AI368" s="364"/>
      <c r="AJ368" s="364"/>
      <c r="AK368" s="364"/>
      <c r="AL368" s="364"/>
      <c r="AM368" s="364"/>
      <c r="AN368" s="364"/>
      <c r="AO368" s="364"/>
      <c r="AP368" s="364"/>
      <c r="AQ368" s="364"/>
      <c r="AR368" s="364"/>
      <c r="AS368" s="364"/>
      <c r="AT368" s="13"/>
      <c r="BU368" s="216" t="str">
        <f>LOOKUP(A368,'Dropdown-Content (Hidden)'!$K$138:$K$188,'Dropdown-Content (Hidden)'!$N$138:$N$188)</f>
        <v/>
      </c>
      <c r="BV368" s="219">
        <f>LOOKUP(A368,'Dropdown-Content (Hidden)'!$K$87:$K$137,'Dropdown-Content (Hidden)'!$O$87:$O$137)</f>
        <v>0</v>
      </c>
    </row>
    <row r="369" spans="1:74" ht="25.5" customHeight="1" x14ac:dyDescent="0.25">
      <c r="A369" s="45">
        <v>22</v>
      </c>
      <c r="B369" s="359" t="str">
        <f>LOOKUP(A369,'Dropdown-Content (Hidden)'!$K$138:$K$188,'Dropdown-Content (Hidden)'!$B$138:$B$188)</f>
        <v xml:space="preserve">  </v>
      </c>
      <c r="C369" s="359"/>
      <c r="D369" s="359"/>
      <c r="E369" s="359"/>
      <c r="F369" s="359"/>
      <c r="G369" s="359"/>
      <c r="H369" s="359"/>
      <c r="I369" s="359"/>
      <c r="J369" s="359"/>
      <c r="K369" s="359"/>
      <c r="L369" s="359"/>
      <c r="M369" s="359"/>
      <c r="N369" s="359"/>
      <c r="O369" s="359"/>
      <c r="P369" s="359"/>
      <c r="Q369" s="359"/>
      <c r="R369" s="359"/>
      <c r="S369" s="359"/>
      <c r="T369" s="367"/>
      <c r="U369" s="367"/>
      <c r="V369" s="367"/>
      <c r="W369" s="367"/>
      <c r="X369" s="367"/>
      <c r="Y369" s="367"/>
      <c r="Z369" s="367"/>
      <c r="AA369" s="367"/>
      <c r="AB369" s="367"/>
      <c r="AC369" s="367"/>
      <c r="AD369" s="367"/>
      <c r="AE369" s="367"/>
      <c r="AF369" s="367"/>
      <c r="AG369" s="13"/>
      <c r="AH369" s="364"/>
      <c r="AI369" s="364"/>
      <c r="AJ369" s="364"/>
      <c r="AK369" s="364"/>
      <c r="AL369" s="364"/>
      <c r="AM369" s="364"/>
      <c r="AN369" s="364"/>
      <c r="AO369" s="364"/>
      <c r="AP369" s="364"/>
      <c r="AQ369" s="364"/>
      <c r="AR369" s="364"/>
      <c r="AS369" s="364"/>
      <c r="AT369" s="13"/>
      <c r="BU369" s="216" t="str">
        <f>LOOKUP(A369,'Dropdown-Content (Hidden)'!$K$138:$K$188,'Dropdown-Content (Hidden)'!$N$138:$N$188)</f>
        <v/>
      </c>
      <c r="BV369" s="219">
        <f>LOOKUP(A369,'Dropdown-Content (Hidden)'!$K$87:$K$137,'Dropdown-Content (Hidden)'!$O$87:$O$137)</f>
        <v>0</v>
      </c>
    </row>
    <row r="370" spans="1:74" ht="25.5" customHeight="1" x14ac:dyDescent="0.25">
      <c r="A370" s="45">
        <v>23</v>
      </c>
      <c r="B370" s="359" t="str">
        <f>LOOKUP(A370,'Dropdown-Content (Hidden)'!$K$138:$K$188,'Dropdown-Content (Hidden)'!$B$138:$B$188)</f>
        <v xml:space="preserve">  </v>
      </c>
      <c r="C370" s="359"/>
      <c r="D370" s="359"/>
      <c r="E370" s="359"/>
      <c r="F370" s="359"/>
      <c r="G370" s="359"/>
      <c r="H370" s="359"/>
      <c r="I370" s="359"/>
      <c r="J370" s="359"/>
      <c r="K370" s="359"/>
      <c r="L370" s="359"/>
      <c r="M370" s="359"/>
      <c r="N370" s="359"/>
      <c r="O370" s="359"/>
      <c r="P370" s="359"/>
      <c r="Q370" s="359"/>
      <c r="R370" s="359"/>
      <c r="S370" s="359"/>
      <c r="T370" s="367"/>
      <c r="U370" s="367"/>
      <c r="V370" s="367"/>
      <c r="W370" s="367"/>
      <c r="X370" s="367"/>
      <c r="Y370" s="367"/>
      <c r="Z370" s="367"/>
      <c r="AA370" s="367"/>
      <c r="AB370" s="367"/>
      <c r="AC370" s="367"/>
      <c r="AD370" s="367"/>
      <c r="AE370" s="367"/>
      <c r="AF370" s="367"/>
      <c r="AG370" s="13"/>
      <c r="AH370" s="364"/>
      <c r="AI370" s="364"/>
      <c r="AJ370" s="364"/>
      <c r="AK370" s="364"/>
      <c r="AL370" s="364"/>
      <c r="AM370" s="364"/>
      <c r="AN370" s="364"/>
      <c r="AO370" s="364"/>
      <c r="AP370" s="364"/>
      <c r="AQ370" s="364"/>
      <c r="AR370" s="364"/>
      <c r="AS370" s="364"/>
      <c r="AT370" s="13"/>
      <c r="BU370" s="216" t="str">
        <f>LOOKUP(A370,'Dropdown-Content (Hidden)'!$K$138:$K$188,'Dropdown-Content (Hidden)'!$N$138:$N$188)</f>
        <v/>
      </c>
      <c r="BV370" s="219">
        <f>LOOKUP(A370,'Dropdown-Content (Hidden)'!$K$87:$K$137,'Dropdown-Content (Hidden)'!$O$87:$O$137)</f>
        <v>0</v>
      </c>
    </row>
    <row r="371" spans="1:74" ht="25.5" customHeight="1" x14ac:dyDescent="0.25">
      <c r="A371" s="45">
        <v>24</v>
      </c>
      <c r="B371" s="359" t="str">
        <f>LOOKUP(A371,'Dropdown-Content (Hidden)'!$K$138:$K$188,'Dropdown-Content (Hidden)'!$B$138:$B$188)</f>
        <v xml:space="preserve">  </v>
      </c>
      <c r="C371" s="359"/>
      <c r="D371" s="359"/>
      <c r="E371" s="359"/>
      <c r="F371" s="359"/>
      <c r="G371" s="359"/>
      <c r="H371" s="359"/>
      <c r="I371" s="359"/>
      <c r="J371" s="359"/>
      <c r="K371" s="359"/>
      <c r="L371" s="359"/>
      <c r="M371" s="359"/>
      <c r="N371" s="359"/>
      <c r="O371" s="359"/>
      <c r="P371" s="359"/>
      <c r="Q371" s="359"/>
      <c r="R371" s="359"/>
      <c r="S371" s="359"/>
      <c r="T371" s="367"/>
      <c r="U371" s="367"/>
      <c r="V371" s="367"/>
      <c r="W371" s="367"/>
      <c r="X371" s="367"/>
      <c r="Y371" s="367"/>
      <c r="Z371" s="367"/>
      <c r="AA371" s="367"/>
      <c r="AB371" s="367"/>
      <c r="AC371" s="367"/>
      <c r="AD371" s="367"/>
      <c r="AE371" s="367"/>
      <c r="AF371" s="367"/>
      <c r="AG371" s="13"/>
      <c r="AH371" s="364"/>
      <c r="AI371" s="364"/>
      <c r="AJ371" s="364"/>
      <c r="AK371" s="364"/>
      <c r="AL371" s="364"/>
      <c r="AM371" s="364"/>
      <c r="AN371" s="364"/>
      <c r="AO371" s="364"/>
      <c r="AP371" s="364"/>
      <c r="AQ371" s="364"/>
      <c r="AR371" s="364"/>
      <c r="AS371" s="364"/>
      <c r="AT371" s="13"/>
      <c r="BU371" s="216" t="str">
        <f>LOOKUP(A371,'Dropdown-Content (Hidden)'!$K$138:$K$188,'Dropdown-Content (Hidden)'!$N$138:$N$188)</f>
        <v/>
      </c>
      <c r="BV371" s="219">
        <f>LOOKUP(A371,'Dropdown-Content (Hidden)'!$K$87:$K$137,'Dropdown-Content (Hidden)'!$O$87:$O$137)</f>
        <v>0</v>
      </c>
    </row>
    <row r="372" spans="1:74" ht="25.5" customHeight="1" x14ac:dyDescent="0.25">
      <c r="A372" s="45">
        <v>25</v>
      </c>
      <c r="B372" s="359" t="str">
        <f>LOOKUP(A372,'Dropdown-Content (Hidden)'!$K$138:$K$188,'Dropdown-Content (Hidden)'!$B$138:$B$188)</f>
        <v xml:space="preserve">  </v>
      </c>
      <c r="C372" s="359"/>
      <c r="D372" s="359"/>
      <c r="E372" s="359"/>
      <c r="F372" s="359"/>
      <c r="G372" s="359"/>
      <c r="H372" s="359"/>
      <c r="I372" s="359"/>
      <c r="J372" s="359"/>
      <c r="K372" s="359"/>
      <c r="L372" s="359"/>
      <c r="M372" s="359"/>
      <c r="N372" s="359"/>
      <c r="O372" s="359"/>
      <c r="P372" s="359"/>
      <c r="Q372" s="359"/>
      <c r="R372" s="359"/>
      <c r="S372" s="359"/>
      <c r="T372" s="367"/>
      <c r="U372" s="367"/>
      <c r="V372" s="367"/>
      <c r="W372" s="367"/>
      <c r="X372" s="367"/>
      <c r="Y372" s="367"/>
      <c r="Z372" s="367"/>
      <c r="AA372" s="367"/>
      <c r="AB372" s="367"/>
      <c r="AC372" s="367"/>
      <c r="AD372" s="367"/>
      <c r="AE372" s="367"/>
      <c r="AF372" s="367"/>
      <c r="AG372" s="13"/>
      <c r="AH372" s="364"/>
      <c r="AI372" s="364"/>
      <c r="AJ372" s="364"/>
      <c r="AK372" s="364"/>
      <c r="AL372" s="364"/>
      <c r="AM372" s="364"/>
      <c r="AN372" s="364"/>
      <c r="AO372" s="364"/>
      <c r="AP372" s="364"/>
      <c r="AQ372" s="364"/>
      <c r="AR372" s="364"/>
      <c r="AS372" s="364"/>
      <c r="AT372" s="13"/>
      <c r="BU372" s="216" t="str">
        <f>LOOKUP(A372,'Dropdown-Content (Hidden)'!$K$138:$K$188,'Dropdown-Content (Hidden)'!$N$138:$N$188)</f>
        <v/>
      </c>
      <c r="BV372" s="219">
        <f>LOOKUP(A372,'Dropdown-Content (Hidden)'!$K$87:$K$137,'Dropdown-Content (Hidden)'!$O$87:$O$137)</f>
        <v>0</v>
      </c>
    </row>
    <row r="373" spans="1:74" ht="25.5" hidden="1" customHeight="1" x14ac:dyDescent="0.25">
      <c r="A373" s="45">
        <v>26</v>
      </c>
      <c r="B373" s="359" t="str">
        <f>LOOKUP(A373,'Dropdown-Content (Hidden)'!$K$138:$K$188,'Dropdown-Content (Hidden)'!$B$138:$B$188)</f>
        <v xml:space="preserve">  </v>
      </c>
      <c r="C373" s="359"/>
      <c r="D373" s="359"/>
      <c r="E373" s="359"/>
      <c r="F373" s="359"/>
      <c r="G373" s="359"/>
      <c r="H373" s="359"/>
      <c r="I373" s="359"/>
      <c r="J373" s="359"/>
      <c r="K373" s="359"/>
      <c r="L373" s="359"/>
      <c r="M373" s="359"/>
      <c r="N373" s="359"/>
      <c r="O373" s="359"/>
      <c r="P373" s="359"/>
      <c r="Q373" s="359"/>
      <c r="R373" s="359"/>
      <c r="S373" s="359"/>
      <c r="T373" s="367"/>
      <c r="U373" s="367"/>
      <c r="V373" s="367"/>
      <c r="W373" s="367"/>
      <c r="X373" s="367"/>
      <c r="Y373" s="367"/>
      <c r="Z373" s="367"/>
      <c r="AA373" s="367"/>
      <c r="AB373" s="367"/>
      <c r="AC373" s="367"/>
      <c r="AD373" s="367"/>
      <c r="AE373" s="367"/>
      <c r="AF373" s="367"/>
      <c r="AG373" s="13"/>
      <c r="AH373" s="364"/>
      <c r="AI373" s="364"/>
      <c r="AJ373" s="364"/>
      <c r="AK373" s="364"/>
      <c r="AL373" s="364"/>
      <c r="AM373" s="364"/>
      <c r="AN373" s="364"/>
      <c r="AO373" s="364"/>
      <c r="AP373" s="364"/>
      <c r="AQ373" s="364"/>
      <c r="AR373" s="364"/>
      <c r="AS373" s="364"/>
      <c r="AT373" s="13"/>
      <c r="BU373" s="216" t="str">
        <f>LOOKUP(A373,'Dropdown-Content (Hidden)'!$K$138:$K$188,'Dropdown-Content (Hidden)'!$N$138:$N$188)</f>
        <v/>
      </c>
      <c r="BV373" s="219">
        <f>LOOKUP(A373,'Dropdown-Content (Hidden)'!$K$87:$K$137,'Dropdown-Content (Hidden)'!$O$87:$O$137)</f>
        <v>0</v>
      </c>
    </row>
    <row r="374" spans="1:74" ht="25.5" hidden="1" customHeight="1" x14ac:dyDescent="0.25">
      <c r="A374" s="45">
        <v>27</v>
      </c>
      <c r="B374" s="359" t="str">
        <f>LOOKUP(A374,'Dropdown-Content (Hidden)'!$K$138:$K$188,'Dropdown-Content (Hidden)'!$B$138:$B$188)</f>
        <v xml:space="preserve">  </v>
      </c>
      <c r="C374" s="359"/>
      <c r="D374" s="359"/>
      <c r="E374" s="359"/>
      <c r="F374" s="359"/>
      <c r="G374" s="359"/>
      <c r="H374" s="359"/>
      <c r="I374" s="359"/>
      <c r="J374" s="359"/>
      <c r="K374" s="359"/>
      <c r="L374" s="359"/>
      <c r="M374" s="359"/>
      <c r="N374" s="359"/>
      <c r="O374" s="359"/>
      <c r="P374" s="359"/>
      <c r="Q374" s="359"/>
      <c r="R374" s="359"/>
      <c r="S374" s="359"/>
      <c r="T374" s="367"/>
      <c r="U374" s="367"/>
      <c r="V374" s="367"/>
      <c r="W374" s="367"/>
      <c r="X374" s="367"/>
      <c r="Y374" s="367"/>
      <c r="Z374" s="367"/>
      <c r="AA374" s="367"/>
      <c r="AB374" s="367"/>
      <c r="AC374" s="367"/>
      <c r="AD374" s="367"/>
      <c r="AE374" s="367"/>
      <c r="AF374" s="367"/>
      <c r="AG374" s="13"/>
      <c r="AH374" s="364"/>
      <c r="AI374" s="364"/>
      <c r="AJ374" s="364"/>
      <c r="AK374" s="364"/>
      <c r="AL374" s="364"/>
      <c r="AM374" s="364"/>
      <c r="AN374" s="364"/>
      <c r="AO374" s="364"/>
      <c r="AP374" s="364"/>
      <c r="AQ374" s="364"/>
      <c r="AR374" s="364"/>
      <c r="AS374" s="364"/>
      <c r="AT374" s="13"/>
      <c r="BU374" s="216" t="str">
        <f>LOOKUP(A374,'Dropdown-Content (Hidden)'!$K$138:$K$188,'Dropdown-Content (Hidden)'!$N$138:$N$188)</f>
        <v/>
      </c>
      <c r="BV374" s="219">
        <f>LOOKUP(A374,'Dropdown-Content (Hidden)'!$K$87:$K$137,'Dropdown-Content (Hidden)'!$O$87:$O$137)</f>
        <v>0</v>
      </c>
    </row>
    <row r="375" spans="1:74" ht="25.5" hidden="1" customHeight="1" x14ac:dyDescent="0.25">
      <c r="A375" s="45">
        <v>28</v>
      </c>
      <c r="B375" s="359" t="str">
        <f>LOOKUP(A375,'Dropdown-Content (Hidden)'!$K$138:$K$188,'Dropdown-Content (Hidden)'!$B$138:$B$188)</f>
        <v xml:space="preserve">  </v>
      </c>
      <c r="C375" s="359"/>
      <c r="D375" s="359"/>
      <c r="E375" s="359"/>
      <c r="F375" s="359"/>
      <c r="G375" s="359"/>
      <c r="H375" s="359"/>
      <c r="I375" s="359"/>
      <c r="J375" s="359"/>
      <c r="K375" s="359"/>
      <c r="L375" s="359"/>
      <c r="M375" s="359"/>
      <c r="N375" s="359"/>
      <c r="O375" s="359"/>
      <c r="P375" s="359"/>
      <c r="Q375" s="359"/>
      <c r="R375" s="359"/>
      <c r="S375" s="359"/>
      <c r="T375" s="367"/>
      <c r="U375" s="367"/>
      <c r="V375" s="367"/>
      <c r="W375" s="367"/>
      <c r="X375" s="367"/>
      <c r="Y375" s="367"/>
      <c r="Z375" s="367"/>
      <c r="AA375" s="367"/>
      <c r="AB375" s="367"/>
      <c r="AC375" s="367"/>
      <c r="AD375" s="367"/>
      <c r="AE375" s="367"/>
      <c r="AF375" s="367"/>
      <c r="AG375" s="13"/>
      <c r="AH375" s="364"/>
      <c r="AI375" s="364"/>
      <c r="AJ375" s="364"/>
      <c r="AK375" s="364"/>
      <c r="AL375" s="364"/>
      <c r="AM375" s="364"/>
      <c r="AN375" s="364"/>
      <c r="AO375" s="364"/>
      <c r="AP375" s="364"/>
      <c r="AQ375" s="364"/>
      <c r="AR375" s="364"/>
      <c r="AS375" s="364"/>
      <c r="AT375" s="13"/>
      <c r="BU375" s="216" t="str">
        <f>LOOKUP(A375,'Dropdown-Content (Hidden)'!$K$138:$K$188,'Dropdown-Content (Hidden)'!$N$138:$N$188)</f>
        <v/>
      </c>
      <c r="BV375" s="219">
        <f>LOOKUP(A375,'Dropdown-Content (Hidden)'!$K$87:$K$137,'Dropdown-Content (Hidden)'!$O$87:$O$137)</f>
        <v>0</v>
      </c>
    </row>
    <row r="376" spans="1:74" ht="25.5" hidden="1" customHeight="1" x14ac:dyDescent="0.25">
      <c r="A376" s="45">
        <v>29</v>
      </c>
      <c r="B376" s="359" t="str">
        <f>LOOKUP(A376,'Dropdown-Content (Hidden)'!$K$138:$K$188,'Dropdown-Content (Hidden)'!$B$138:$B$188)</f>
        <v xml:space="preserve">  </v>
      </c>
      <c r="C376" s="359"/>
      <c r="D376" s="359"/>
      <c r="E376" s="359"/>
      <c r="F376" s="359"/>
      <c r="G376" s="359"/>
      <c r="H376" s="359"/>
      <c r="I376" s="359"/>
      <c r="J376" s="359"/>
      <c r="K376" s="359"/>
      <c r="L376" s="359"/>
      <c r="M376" s="359"/>
      <c r="N376" s="359"/>
      <c r="O376" s="359"/>
      <c r="P376" s="359"/>
      <c r="Q376" s="359"/>
      <c r="R376" s="359"/>
      <c r="S376" s="359"/>
      <c r="T376" s="367"/>
      <c r="U376" s="367"/>
      <c r="V376" s="367"/>
      <c r="W376" s="367"/>
      <c r="X376" s="367"/>
      <c r="Y376" s="367"/>
      <c r="Z376" s="367"/>
      <c r="AA376" s="367"/>
      <c r="AB376" s="367"/>
      <c r="AC376" s="367"/>
      <c r="AD376" s="367"/>
      <c r="AE376" s="367"/>
      <c r="AF376" s="367"/>
      <c r="AG376" s="13"/>
      <c r="AH376" s="364"/>
      <c r="AI376" s="364"/>
      <c r="AJ376" s="364"/>
      <c r="AK376" s="364"/>
      <c r="AL376" s="364"/>
      <c r="AM376" s="364"/>
      <c r="AN376" s="364"/>
      <c r="AO376" s="364"/>
      <c r="AP376" s="364"/>
      <c r="AQ376" s="364"/>
      <c r="AR376" s="364"/>
      <c r="AS376" s="364"/>
      <c r="AT376" s="13"/>
      <c r="BU376" s="216" t="str">
        <f>LOOKUP(A376,'Dropdown-Content (Hidden)'!$K$138:$K$188,'Dropdown-Content (Hidden)'!$N$138:$N$188)</f>
        <v/>
      </c>
      <c r="BV376" s="219">
        <f>LOOKUP(A376,'Dropdown-Content (Hidden)'!$K$87:$K$137,'Dropdown-Content (Hidden)'!$O$87:$O$137)</f>
        <v>0</v>
      </c>
    </row>
    <row r="377" spans="1:74" ht="25.5" hidden="1" customHeight="1" x14ac:dyDescent="0.25">
      <c r="A377" s="45">
        <v>30</v>
      </c>
      <c r="B377" s="359" t="str">
        <f>LOOKUP(A377,'Dropdown-Content (Hidden)'!$K$138:$K$188,'Dropdown-Content (Hidden)'!$B$138:$B$188)</f>
        <v xml:space="preserve">  </v>
      </c>
      <c r="C377" s="359"/>
      <c r="D377" s="359"/>
      <c r="E377" s="359"/>
      <c r="F377" s="359"/>
      <c r="G377" s="359"/>
      <c r="H377" s="359"/>
      <c r="I377" s="359"/>
      <c r="J377" s="359"/>
      <c r="K377" s="359"/>
      <c r="L377" s="359"/>
      <c r="M377" s="359"/>
      <c r="N377" s="359"/>
      <c r="O377" s="359"/>
      <c r="P377" s="359"/>
      <c r="Q377" s="359"/>
      <c r="R377" s="359"/>
      <c r="S377" s="359"/>
      <c r="T377" s="367"/>
      <c r="U377" s="367"/>
      <c r="V377" s="367"/>
      <c r="W377" s="367"/>
      <c r="X377" s="367"/>
      <c r="Y377" s="367"/>
      <c r="Z377" s="367"/>
      <c r="AA377" s="367"/>
      <c r="AB377" s="367"/>
      <c r="AC377" s="367"/>
      <c r="AD377" s="367"/>
      <c r="AE377" s="367"/>
      <c r="AF377" s="367"/>
      <c r="AG377" s="13"/>
      <c r="AH377" s="364"/>
      <c r="AI377" s="364"/>
      <c r="AJ377" s="364"/>
      <c r="AK377" s="364"/>
      <c r="AL377" s="364"/>
      <c r="AM377" s="364"/>
      <c r="AN377" s="364"/>
      <c r="AO377" s="364"/>
      <c r="AP377" s="364"/>
      <c r="AQ377" s="364"/>
      <c r="AR377" s="364"/>
      <c r="AS377" s="364"/>
      <c r="AT377" s="13"/>
      <c r="BU377" s="216" t="str">
        <f>LOOKUP(A377,'Dropdown-Content (Hidden)'!$K$138:$K$188,'Dropdown-Content (Hidden)'!$N$138:$N$188)</f>
        <v/>
      </c>
      <c r="BV377" s="219">
        <f>LOOKUP(A377,'Dropdown-Content (Hidden)'!$K$87:$K$137,'Dropdown-Content (Hidden)'!$O$87:$O$137)</f>
        <v>0</v>
      </c>
    </row>
    <row r="378" spans="1:74" ht="25.5" hidden="1" customHeight="1" x14ac:dyDescent="0.25">
      <c r="A378" s="45">
        <v>31</v>
      </c>
      <c r="B378" s="359" t="str">
        <f>LOOKUP(A378,'Dropdown-Content (Hidden)'!$K$138:$K$188,'Dropdown-Content (Hidden)'!$B$138:$B$188)</f>
        <v xml:space="preserve">  </v>
      </c>
      <c r="C378" s="359"/>
      <c r="D378" s="359"/>
      <c r="E378" s="359"/>
      <c r="F378" s="359"/>
      <c r="G378" s="359"/>
      <c r="H378" s="359"/>
      <c r="I378" s="359"/>
      <c r="J378" s="359"/>
      <c r="K378" s="359"/>
      <c r="L378" s="359"/>
      <c r="M378" s="359"/>
      <c r="N378" s="359"/>
      <c r="O378" s="359"/>
      <c r="P378" s="359"/>
      <c r="Q378" s="359"/>
      <c r="R378" s="359"/>
      <c r="S378" s="359"/>
      <c r="T378" s="367"/>
      <c r="U378" s="367"/>
      <c r="V378" s="367"/>
      <c r="W378" s="367"/>
      <c r="X378" s="367"/>
      <c r="Y378" s="367"/>
      <c r="Z378" s="367"/>
      <c r="AA378" s="367"/>
      <c r="AB378" s="367"/>
      <c r="AC378" s="367"/>
      <c r="AD378" s="367"/>
      <c r="AE378" s="367"/>
      <c r="AF378" s="367"/>
      <c r="AG378" s="13"/>
      <c r="AH378" s="364"/>
      <c r="AI378" s="364"/>
      <c r="AJ378" s="364"/>
      <c r="AK378" s="364"/>
      <c r="AL378" s="364"/>
      <c r="AM378" s="364"/>
      <c r="AN378" s="364"/>
      <c r="AO378" s="364"/>
      <c r="AP378" s="364"/>
      <c r="AQ378" s="364"/>
      <c r="AR378" s="364"/>
      <c r="AS378" s="364"/>
      <c r="AT378" s="13"/>
      <c r="BU378" s="216" t="str">
        <f>LOOKUP(A378,'Dropdown-Content (Hidden)'!$K$138:$K$188,'Dropdown-Content (Hidden)'!$N$138:$N$188)</f>
        <v/>
      </c>
      <c r="BV378" s="219">
        <f>LOOKUP(A378,'Dropdown-Content (Hidden)'!$K$87:$K$137,'Dropdown-Content (Hidden)'!$O$87:$O$137)</f>
        <v>0</v>
      </c>
    </row>
    <row r="379" spans="1:74" ht="25.5" hidden="1" customHeight="1" x14ac:dyDescent="0.25">
      <c r="A379" s="45">
        <v>32</v>
      </c>
      <c r="B379" s="359" t="str">
        <f>LOOKUP(A379,'Dropdown-Content (Hidden)'!$K$138:$K$188,'Dropdown-Content (Hidden)'!$B$138:$B$188)</f>
        <v xml:space="preserve">  </v>
      </c>
      <c r="C379" s="359"/>
      <c r="D379" s="359"/>
      <c r="E379" s="359"/>
      <c r="F379" s="359"/>
      <c r="G379" s="359"/>
      <c r="H379" s="359"/>
      <c r="I379" s="359"/>
      <c r="J379" s="359"/>
      <c r="K379" s="359"/>
      <c r="L379" s="359"/>
      <c r="M379" s="359"/>
      <c r="N379" s="359"/>
      <c r="O379" s="359"/>
      <c r="P379" s="359"/>
      <c r="Q379" s="359"/>
      <c r="R379" s="359"/>
      <c r="S379" s="359"/>
      <c r="T379" s="367"/>
      <c r="U379" s="367"/>
      <c r="V379" s="367"/>
      <c r="W379" s="367"/>
      <c r="X379" s="367"/>
      <c r="Y379" s="367"/>
      <c r="Z379" s="367"/>
      <c r="AA379" s="367"/>
      <c r="AB379" s="367"/>
      <c r="AC379" s="367"/>
      <c r="AD379" s="367"/>
      <c r="AE379" s="367"/>
      <c r="AF379" s="367"/>
      <c r="AG379" s="13"/>
      <c r="AH379" s="364"/>
      <c r="AI379" s="364"/>
      <c r="AJ379" s="364"/>
      <c r="AK379" s="364"/>
      <c r="AL379" s="364"/>
      <c r="AM379" s="364"/>
      <c r="AN379" s="364"/>
      <c r="AO379" s="364"/>
      <c r="AP379" s="364"/>
      <c r="AQ379" s="364"/>
      <c r="AR379" s="364"/>
      <c r="AS379" s="364"/>
      <c r="AT379" s="13"/>
      <c r="BU379" s="216" t="str">
        <f>LOOKUP(A379,'Dropdown-Content (Hidden)'!$K$138:$K$188,'Dropdown-Content (Hidden)'!$N$138:$N$188)</f>
        <v/>
      </c>
      <c r="BV379" s="219">
        <f>LOOKUP(A379,'Dropdown-Content (Hidden)'!$K$87:$K$137,'Dropdown-Content (Hidden)'!$O$87:$O$137)</f>
        <v>0</v>
      </c>
    </row>
    <row r="380" spans="1:74" ht="25.5" hidden="1" customHeight="1" x14ac:dyDescent="0.25">
      <c r="A380" s="45">
        <v>33</v>
      </c>
      <c r="B380" s="359" t="str">
        <f>LOOKUP(A380,'Dropdown-Content (Hidden)'!$K$138:$K$188,'Dropdown-Content (Hidden)'!$B$138:$B$188)</f>
        <v xml:space="preserve">  </v>
      </c>
      <c r="C380" s="359"/>
      <c r="D380" s="359"/>
      <c r="E380" s="359"/>
      <c r="F380" s="359"/>
      <c r="G380" s="359"/>
      <c r="H380" s="359"/>
      <c r="I380" s="359"/>
      <c r="J380" s="359"/>
      <c r="K380" s="359"/>
      <c r="L380" s="359"/>
      <c r="M380" s="359"/>
      <c r="N380" s="359"/>
      <c r="O380" s="359"/>
      <c r="P380" s="359"/>
      <c r="Q380" s="359"/>
      <c r="R380" s="359"/>
      <c r="S380" s="359"/>
      <c r="T380" s="367"/>
      <c r="U380" s="367"/>
      <c r="V380" s="367"/>
      <c r="W380" s="367"/>
      <c r="X380" s="367"/>
      <c r="Y380" s="367"/>
      <c r="Z380" s="367"/>
      <c r="AA380" s="367"/>
      <c r="AB380" s="367"/>
      <c r="AC380" s="367"/>
      <c r="AD380" s="367"/>
      <c r="AE380" s="367"/>
      <c r="AF380" s="367"/>
      <c r="AG380" s="13"/>
      <c r="AH380" s="364"/>
      <c r="AI380" s="364"/>
      <c r="AJ380" s="364"/>
      <c r="AK380" s="364"/>
      <c r="AL380" s="364"/>
      <c r="AM380" s="364"/>
      <c r="AN380" s="364"/>
      <c r="AO380" s="364"/>
      <c r="AP380" s="364"/>
      <c r="AQ380" s="364"/>
      <c r="AR380" s="364"/>
      <c r="AS380" s="364"/>
      <c r="AT380" s="13"/>
      <c r="BU380" s="216" t="str">
        <f>LOOKUP(A380,'Dropdown-Content (Hidden)'!$K$138:$K$188,'Dropdown-Content (Hidden)'!$N$138:$N$188)</f>
        <v/>
      </c>
      <c r="BV380" s="219">
        <f>LOOKUP(A380,'Dropdown-Content (Hidden)'!$K$87:$K$137,'Dropdown-Content (Hidden)'!$O$87:$O$137)</f>
        <v>0</v>
      </c>
    </row>
    <row r="381" spans="1:74" ht="25.5" hidden="1" customHeight="1" x14ac:dyDescent="0.25">
      <c r="A381" s="45">
        <v>34</v>
      </c>
      <c r="B381" s="359" t="str">
        <f>LOOKUP(A381,'Dropdown-Content (Hidden)'!$K$138:$K$188,'Dropdown-Content (Hidden)'!$B$138:$B$188)</f>
        <v xml:space="preserve">  </v>
      </c>
      <c r="C381" s="359"/>
      <c r="D381" s="359"/>
      <c r="E381" s="359"/>
      <c r="F381" s="359"/>
      <c r="G381" s="359"/>
      <c r="H381" s="359"/>
      <c r="I381" s="359"/>
      <c r="J381" s="359"/>
      <c r="K381" s="359"/>
      <c r="L381" s="359"/>
      <c r="M381" s="359"/>
      <c r="N381" s="359"/>
      <c r="O381" s="359"/>
      <c r="P381" s="359"/>
      <c r="Q381" s="359"/>
      <c r="R381" s="359"/>
      <c r="S381" s="359"/>
      <c r="T381" s="367"/>
      <c r="U381" s="367"/>
      <c r="V381" s="367"/>
      <c r="W381" s="367"/>
      <c r="X381" s="367"/>
      <c r="Y381" s="367"/>
      <c r="Z381" s="367"/>
      <c r="AA381" s="367"/>
      <c r="AB381" s="367"/>
      <c r="AC381" s="367"/>
      <c r="AD381" s="367"/>
      <c r="AE381" s="367"/>
      <c r="AF381" s="367"/>
      <c r="AG381" s="13"/>
      <c r="AH381" s="364"/>
      <c r="AI381" s="364"/>
      <c r="AJ381" s="364"/>
      <c r="AK381" s="364"/>
      <c r="AL381" s="364"/>
      <c r="AM381" s="364"/>
      <c r="AN381" s="364"/>
      <c r="AO381" s="364"/>
      <c r="AP381" s="364"/>
      <c r="AQ381" s="364"/>
      <c r="AR381" s="364"/>
      <c r="AS381" s="364"/>
      <c r="AT381" s="13"/>
      <c r="BU381" s="216" t="str">
        <f>LOOKUP(A381,'Dropdown-Content (Hidden)'!$K$138:$K$188,'Dropdown-Content (Hidden)'!$N$138:$N$188)</f>
        <v/>
      </c>
      <c r="BV381" s="219">
        <f>LOOKUP(A381,'Dropdown-Content (Hidden)'!$K$87:$K$137,'Dropdown-Content (Hidden)'!$O$87:$O$137)</f>
        <v>0</v>
      </c>
    </row>
    <row r="382" spans="1:74" ht="25.5" hidden="1" customHeight="1" x14ac:dyDescent="0.25">
      <c r="A382" s="45">
        <v>35</v>
      </c>
      <c r="B382" s="359" t="str">
        <f>LOOKUP(A382,'Dropdown-Content (Hidden)'!$K$138:$K$188,'Dropdown-Content (Hidden)'!$B$138:$B$188)</f>
        <v xml:space="preserve">  </v>
      </c>
      <c r="C382" s="359"/>
      <c r="D382" s="359"/>
      <c r="E382" s="359"/>
      <c r="F382" s="359"/>
      <c r="G382" s="359"/>
      <c r="H382" s="359"/>
      <c r="I382" s="359"/>
      <c r="J382" s="359"/>
      <c r="K382" s="359"/>
      <c r="L382" s="359"/>
      <c r="M382" s="359"/>
      <c r="N382" s="359"/>
      <c r="O382" s="359"/>
      <c r="P382" s="359"/>
      <c r="Q382" s="359"/>
      <c r="R382" s="359"/>
      <c r="S382" s="359"/>
      <c r="T382" s="367"/>
      <c r="U382" s="367"/>
      <c r="V382" s="367"/>
      <c r="W382" s="367"/>
      <c r="X382" s="367"/>
      <c r="Y382" s="367"/>
      <c r="Z382" s="367"/>
      <c r="AA382" s="367"/>
      <c r="AB382" s="367"/>
      <c r="AC382" s="367"/>
      <c r="AD382" s="367"/>
      <c r="AE382" s="367"/>
      <c r="AF382" s="367"/>
      <c r="AG382" s="13"/>
      <c r="AH382" s="364"/>
      <c r="AI382" s="364"/>
      <c r="AJ382" s="364"/>
      <c r="AK382" s="364"/>
      <c r="AL382" s="364"/>
      <c r="AM382" s="364"/>
      <c r="AN382" s="364"/>
      <c r="AO382" s="364"/>
      <c r="AP382" s="364"/>
      <c r="AQ382" s="364"/>
      <c r="AR382" s="364"/>
      <c r="AS382" s="364"/>
      <c r="AT382" s="13"/>
      <c r="BU382" s="216" t="str">
        <f>LOOKUP(A382,'Dropdown-Content (Hidden)'!$K$138:$K$188,'Dropdown-Content (Hidden)'!$N$138:$N$188)</f>
        <v/>
      </c>
      <c r="BV382" s="219">
        <f>LOOKUP(A382,'Dropdown-Content (Hidden)'!$K$87:$K$137,'Dropdown-Content (Hidden)'!$O$87:$O$137)</f>
        <v>0</v>
      </c>
    </row>
    <row r="383" spans="1:74" ht="25.5" hidden="1" customHeight="1" x14ac:dyDescent="0.25">
      <c r="A383" s="45">
        <v>36</v>
      </c>
      <c r="B383" s="359" t="str">
        <f>LOOKUP(A383,'Dropdown-Content (Hidden)'!$K$138:$K$188,'Dropdown-Content (Hidden)'!$B$138:$B$188)</f>
        <v xml:space="preserve">  </v>
      </c>
      <c r="C383" s="359"/>
      <c r="D383" s="359"/>
      <c r="E383" s="359"/>
      <c r="F383" s="359"/>
      <c r="G383" s="359"/>
      <c r="H383" s="359"/>
      <c r="I383" s="359"/>
      <c r="J383" s="359"/>
      <c r="K383" s="359"/>
      <c r="L383" s="359"/>
      <c r="M383" s="359"/>
      <c r="N383" s="359"/>
      <c r="O383" s="359"/>
      <c r="P383" s="359"/>
      <c r="Q383" s="359"/>
      <c r="R383" s="359"/>
      <c r="S383" s="359"/>
      <c r="T383" s="367"/>
      <c r="U383" s="367"/>
      <c r="V383" s="367"/>
      <c r="W383" s="367"/>
      <c r="X383" s="367"/>
      <c r="Y383" s="367"/>
      <c r="Z383" s="367"/>
      <c r="AA383" s="367"/>
      <c r="AB383" s="367"/>
      <c r="AC383" s="367"/>
      <c r="AD383" s="367"/>
      <c r="AE383" s="367"/>
      <c r="AF383" s="367"/>
      <c r="AG383" s="13"/>
      <c r="AH383" s="364"/>
      <c r="AI383" s="364"/>
      <c r="AJ383" s="364"/>
      <c r="AK383" s="364"/>
      <c r="AL383" s="364"/>
      <c r="AM383" s="364"/>
      <c r="AN383" s="364"/>
      <c r="AO383" s="364"/>
      <c r="AP383" s="364"/>
      <c r="AQ383" s="364"/>
      <c r="AR383" s="364"/>
      <c r="AS383" s="364"/>
      <c r="AT383" s="13"/>
      <c r="BU383" s="216" t="str">
        <f>LOOKUP(A383,'Dropdown-Content (Hidden)'!$K$138:$K$188,'Dropdown-Content (Hidden)'!$N$138:$N$188)</f>
        <v/>
      </c>
      <c r="BV383" s="219">
        <f>LOOKUP(A383,'Dropdown-Content (Hidden)'!$K$87:$K$137,'Dropdown-Content (Hidden)'!$O$87:$O$137)</f>
        <v>0</v>
      </c>
    </row>
    <row r="384" spans="1:74" ht="25.5" hidden="1" customHeight="1" x14ac:dyDescent="0.25">
      <c r="A384" s="45">
        <v>37</v>
      </c>
      <c r="B384" s="359" t="str">
        <f>LOOKUP(A384,'Dropdown-Content (Hidden)'!$K$138:$K$188,'Dropdown-Content (Hidden)'!$B$138:$B$188)</f>
        <v xml:space="preserve">  </v>
      </c>
      <c r="C384" s="359"/>
      <c r="D384" s="359"/>
      <c r="E384" s="359"/>
      <c r="F384" s="359"/>
      <c r="G384" s="359"/>
      <c r="H384" s="359"/>
      <c r="I384" s="359"/>
      <c r="J384" s="359"/>
      <c r="K384" s="359"/>
      <c r="L384" s="359"/>
      <c r="M384" s="359"/>
      <c r="N384" s="359"/>
      <c r="O384" s="359"/>
      <c r="P384" s="359"/>
      <c r="Q384" s="359"/>
      <c r="R384" s="359"/>
      <c r="S384" s="359"/>
      <c r="T384" s="367"/>
      <c r="U384" s="367"/>
      <c r="V384" s="367"/>
      <c r="W384" s="367"/>
      <c r="X384" s="367"/>
      <c r="Y384" s="367"/>
      <c r="Z384" s="367"/>
      <c r="AA384" s="367"/>
      <c r="AB384" s="367"/>
      <c r="AC384" s="367"/>
      <c r="AD384" s="367"/>
      <c r="AE384" s="367"/>
      <c r="AF384" s="367"/>
      <c r="AG384" s="13"/>
      <c r="AH384" s="364"/>
      <c r="AI384" s="364"/>
      <c r="AJ384" s="364"/>
      <c r="AK384" s="364"/>
      <c r="AL384" s="364"/>
      <c r="AM384" s="364"/>
      <c r="AN384" s="364"/>
      <c r="AO384" s="364"/>
      <c r="AP384" s="364"/>
      <c r="AQ384" s="364"/>
      <c r="AR384" s="364"/>
      <c r="AS384" s="364"/>
      <c r="AT384" s="13"/>
      <c r="BU384" s="216" t="str">
        <f>LOOKUP(A384,'Dropdown-Content (Hidden)'!$K$138:$K$188,'Dropdown-Content (Hidden)'!$N$138:$N$188)</f>
        <v/>
      </c>
      <c r="BV384" s="219">
        <f>LOOKUP(A384,'Dropdown-Content (Hidden)'!$K$87:$K$137,'Dropdown-Content (Hidden)'!$O$87:$O$137)</f>
        <v>0</v>
      </c>
    </row>
    <row r="385" spans="1:74" ht="25.5" hidden="1" customHeight="1" x14ac:dyDescent="0.25">
      <c r="A385" s="45">
        <v>38</v>
      </c>
      <c r="B385" s="359" t="str">
        <f>LOOKUP(A385,'Dropdown-Content (Hidden)'!$K$138:$K$188,'Dropdown-Content (Hidden)'!$B$138:$B$188)</f>
        <v xml:space="preserve">  </v>
      </c>
      <c r="C385" s="359"/>
      <c r="D385" s="359"/>
      <c r="E385" s="359"/>
      <c r="F385" s="359"/>
      <c r="G385" s="359"/>
      <c r="H385" s="359"/>
      <c r="I385" s="359"/>
      <c r="J385" s="359"/>
      <c r="K385" s="359"/>
      <c r="L385" s="359"/>
      <c r="M385" s="359"/>
      <c r="N385" s="359"/>
      <c r="O385" s="359"/>
      <c r="P385" s="359"/>
      <c r="Q385" s="359"/>
      <c r="R385" s="359"/>
      <c r="S385" s="359"/>
      <c r="T385" s="367"/>
      <c r="U385" s="367"/>
      <c r="V385" s="367"/>
      <c r="W385" s="367"/>
      <c r="X385" s="367"/>
      <c r="Y385" s="367"/>
      <c r="Z385" s="367"/>
      <c r="AA385" s="367"/>
      <c r="AB385" s="367"/>
      <c r="AC385" s="367"/>
      <c r="AD385" s="367"/>
      <c r="AE385" s="367"/>
      <c r="AF385" s="367"/>
      <c r="AG385" s="13"/>
      <c r="AH385" s="364"/>
      <c r="AI385" s="364"/>
      <c r="AJ385" s="364"/>
      <c r="AK385" s="364"/>
      <c r="AL385" s="364"/>
      <c r="AM385" s="364"/>
      <c r="AN385" s="364"/>
      <c r="AO385" s="364"/>
      <c r="AP385" s="364"/>
      <c r="AQ385" s="364"/>
      <c r="AR385" s="364"/>
      <c r="AS385" s="364"/>
      <c r="AT385" s="13"/>
      <c r="BU385" s="216" t="str">
        <f>LOOKUP(A385,'Dropdown-Content (Hidden)'!$K$138:$K$188,'Dropdown-Content (Hidden)'!$N$138:$N$188)</f>
        <v/>
      </c>
      <c r="BV385" s="219">
        <f>LOOKUP(A385,'Dropdown-Content (Hidden)'!$K$87:$K$137,'Dropdown-Content (Hidden)'!$O$87:$O$137)</f>
        <v>0</v>
      </c>
    </row>
    <row r="386" spans="1:74" ht="25.5" hidden="1" customHeight="1" x14ac:dyDescent="0.25">
      <c r="A386" s="45">
        <v>39</v>
      </c>
      <c r="B386" s="359" t="str">
        <f>LOOKUP(A386,'Dropdown-Content (Hidden)'!$K$138:$K$188,'Dropdown-Content (Hidden)'!$B$138:$B$188)</f>
        <v xml:space="preserve">  </v>
      </c>
      <c r="C386" s="359"/>
      <c r="D386" s="359"/>
      <c r="E386" s="359"/>
      <c r="F386" s="359"/>
      <c r="G386" s="359"/>
      <c r="H386" s="359"/>
      <c r="I386" s="359"/>
      <c r="J386" s="359"/>
      <c r="K386" s="359"/>
      <c r="L386" s="359"/>
      <c r="M386" s="359"/>
      <c r="N386" s="359"/>
      <c r="O386" s="359"/>
      <c r="P386" s="359"/>
      <c r="Q386" s="359"/>
      <c r="R386" s="359"/>
      <c r="S386" s="359"/>
      <c r="T386" s="367"/>
      <c r="U386" s="367"/>
      <c r="V386" s="367"/>
      <c r="W386" s="367"/>
      <c r="X386" s="367"/>
      <c r="Y386" s="367"/>
      <c r="Z386" s="367"/>
      <c r="AA386" s="367"/>
      <c r="AB386" s="367"/>
      <c r="AC386" s="367"/>
      <c r="AD386" s="367"/>
      <c r="AE386" s="367"/>
      <c r="AF386" s="367"/>
      <c r="AG386" s="13"/>
      <c r="AH386" s="364"/>
      <c r="AI386" s="364"/>
      <c r="AJ386" s="364"/>
      <c r="AK386" s="364"/>
      <c r="AL386" s="364"/>
      <c r="AM386" s="364"/>
      <c r="AN386" s="364"/>
      <c r="AO386" s="364"/>
      <c r="AP386" s="364"/>
      <c r="AQ386" s="364"/>
      <c r="AR386" s="364"/>
      <c r="AS386" s="364"/>
      <c r="AT386" s="13"/>
      <c r="BU386" s="216" t="str">
        <f>LOOKUP(A386,'Dropdown-Content (Hidden)'!$K$138:$K$188,'Dropdown-Content (Hidden)'!$N$138:$N$188)</f>
        <v/>
      </c>
      <c r="BV386" s="219">
        <f>LOOKUP(A386,'Dropdown-Content (Hidden)'!$K$87:$K$137,'Dropdown-Content (Hidden)'!$O$87:$O$137)</f>
        <v>0</v>
      </c>
    </row>
    <row r="387" spans="1:74" ht="25.5" hidden="1" customHeight="1" x14ac:dyDescent="0.25">
      <c r="A387" s="45">
        <v>40</v>
      </c>
      <c r="B387" s="359" t="str">
        <f>LOOKUP(A387,'Dropdown-Content (Hidden)'!$K$138:$K$188,'Dropdown-Content (Hidden)'!$B$138:$B$188)</f>
        <v xml:space="preserve">  </v>
      </c>
      <c r="C387" s="359"/>
      <c r="D387" s="359"/>
      <c r="E387" s="359"/>
      <c r="F387" s="359"/>
      <c r="G387" s="359"/>
      <c r="H387" s="359"/>
      <c r="I387" s="359"/>
      <c r="J387" s="359"/>
      <c r="K387" s="359"/>
      <c r="L387" s="359"/>
      <c r="M387" s="359"/>
      <c r="N387" s="359"/>
      <c r="O387" s="359"/>
      <c r="P387" s="359"/>
      <c r="Q387" s="359"/>
      <c r="R387" s="359"/>
      <c r="S387" s="359"/>
      <c r="T387" s="367"/>
      <c r="U387" s="367"/>
      <c r="V387" s="367"/>
      <c r="W387" s="367"/>
      <c r="X387" s="367"/>
      <c r="Y387" s="367"/>
      <c r="Z387" s="367"/>
      <c r="AA387" s="367"/>
      <c r="AB387" s="367"/>
      <c r="AC387" s="367"/>
      <c r="AD387" s="367"/>
      <c r="AE387" s="367"/>
      <c r="AF387" s="367"/>
      <c r="AG387" s="13"/>
      <c r="AH387" s="364"/>
      <c r="AI387" s="364"/>
      <c r="AJ387" s="364"/>
      <c r="AK387" s="364"/>
      <c r="AL387" s="364"/>
      <c r="AM387" s="364"/>
      <c r="AN387" s="364"/>
      <c r="AO387" s="364"/>
      <c r="AP387" s="364"/>
      <c r="AQ387" s="364"/>
      <c r="AR387" s="364"/>
      <c r="AS387" s="364"/>
      <c r="AT387" s="13"/>
      <c r="BU387" s="216" t="str">
        <f>LOOKUP(A387,'Dropdown-Content (Hidden)'!$K$138:$K$188,'Dropdown-Content (Hidden)'!$N$138:$N$188)</f>
        <v/>
      </c>
      <c r="BV387" s="219">
        <f>LOOKUP(A387,'Dropdown-Content (Hidden)'!$K$87:$K$137,'Dropdown-Content (Hidden)'!$O$87:$O$137)</f>
        <v>0</v>
      </c>
    </row>
    <row r="388" spans="1:74" ht="25.5" hidden="1" customHeight="1" x14ac:dyDescent="0.25">
      <c r="A388" s="45">
        <v>41</v>
      </c>
      <c r="B388" s="359" t="str">
        <f>LOOKUP(A388,'Dropdown-Content (Hidden)'!$K$138:$K$188,'Dropdown-Content (Hidden)'!$B$138:$B$188)</f>
        <v xml:space="preserve">  </v>
      </c>
      <c r="C388" s="359"/>
      <c r="D388" s="359"/>
      <c r="E388" s="359"/>
      <c r="F388" s="359"/>
      <c r="G388" s="359"/>
      <c r="H388" s="359"/>
      <c r="I388" s="359"/>
      <c r="J388" s="359"/>
      <c r="K388" s="359"/>
      <c r="L388" s="359"/>
      <c r="M388" s="359"/>
      <c r="N388" s="359"/>
      <c r="O388" s="359"/>
      <c r="P388" s="359"/>
      <c r="Q388" s="359"/>
      <c r="R388" s="359"/>
      <c r="S388" s="359"/>
      <c r="T388" s="367"/>
      <c r="U388" s="367"/>
      <c r="V388" s="367"/>
      <c r="W388" s="367"/>
      <c r="X388" s="367"/>
      <c r="Y388" s="367"/>
      <c r="Z388" s="367"/>
      <c r="AA388" s="367"/>
      <c r="AB388" s="367"/>
      <c r="AC388" s="367"/>
      <c r="AD388" s="367"/>
      <c r="AE388" s="367"/>
      <c r="AF388" s="367"/>
      <c r="AG388" s="13"/>
      <c r="AH388" s="364"/>
      <c r="AI388" s="364"/>
      <c r="AJ388" s="364"/>
      <c r="AK388" s="364"/>
      <c r="AL388" s="364"/>
      <c r="AM388" s="364"/>
      <c r="AN388" s="364"/>
      <c r="AO388" s="364"/>
      <c r="AP388" s="364"/>
      <c r="AQ388" s="364"/>
      <c r="AR388" s="364"/>
      <c r="AS388" s="364"/>
      <c r="AT388" s="13"/>
      <c r="BU388" s="216" t="str">
        <f>LOOKUP(A388,'Dropdown-Content (Hidden)'!$K$138:$K$188,'Dropdown-Content (Hidden)'!$N$138:$N$188)</f>
        <v/>
      </c>
      <c r="BV388" s="219">
        <f>LOOKUP(A388,'Dropdown-Content (Hidden)'!$K$87:$K$137,'Dropdown-Content (Hidden)'!$O$87:$O$137)</f>
        <v>0</v>
      </c>
    </row>
    <row r="389" spans="1:74" ht="25.5" hidden="1" customHeight="1" x14ac:dyDescent="0.25">
      <c r="A389" s="45">
        <v>42</v>
      </c>
      <c r="B389" s="359" t="str">
        <f>LOOKUP(A389,'Dropdown-Content (Hidden)'!$K$138:$K$188,'Dropdown-Content (Hidden)'!$B$138:$B$188)</f>
        <v xml:space="preserve">  </v>
      </c>
      <c r="C389" s="359"/>
      <c r="D389" s="359"/>
      <c r="E389" s="359"/>
      <c r="F389" s="359"/>
      <c r="G389" s="359"/>
      <c r="H389" s="359"/>
      <c r="I389" s="359"/>
      <c r="J389" s="359"/>
      <c r="K389" s="359"/>
      <c r="L389" s="359"/>
      <c r="M389" s="359"/>
      <c r="N389" s="359"/>
      <c r="O389" s="359"/>
      <c r="P389" s="359"/>
      <c r="Q389" s="359"/>
      <c r="R389" s="359"/>
      <c r="S389" s="359"/>
      <c r="T389" s="367"/>
      <c r="U389" s="367"/>
      <c r="V389" s="367"/>
      <c r="W389" s="367"/>
      <c r="X389" s="367"/>
      <c r="Y389" s="367"/>
      <c r="Z389" s="367"/>
      <c r="AA389" s="367"/>
      <c r="AB389" s="367"/>
      <c r="AC389" s="367"/>
      <c r="AD389" s="367"/>
      <c r="AE389" s="367"/>
      <c r="AF389" s="367"/>
      <c r="AG389" s="13"/>
      <c r="AH389" s="364"/>
      <c r="AI389" s="364"/>
      <c r="AJ389" s="364"/>
      <c r="AK389" s="364"/>
      <c r="AL389" s="364"/>
      <c r="AM389" s="364"/>
      <c r="AN389" s="364"/>
      <c r="AO389" s="364"/>
      <c r="AP389" s="364"/>
      <c r="AQ389" s="364"/>
      <c r="AR389" s="364"/>
      <c r="AS389" s="364"/>
      <c r="AT389" s="13"/>
      <c r="BU389" s="216" t="str">
        <f>LOOKUP(A389,'Dropdown-Content (Hidden)'!$K$138:$K$188,'Dropdown-Content (Hidden)'!$N$138:$N$188)</f>
        <v/>
      </c>
      <c r="BV389" s="219">
        <f>LOOKUP(A389,'Dropdown-Content (Hidden)'!$K$87:$K$137,'Dropdown-Content (Hidden)'!$O$87:$O$137)</f>
        <v>0</v>
      </c>
    </row>
    <row r="390" spans="1:74" ht="25.5" hidden="1" customHeight="1" x14ac:dyDescent="0.25">
      <c r="A390" s="45">
        <v>43</v>
      </c>
      <c r="B390" s="359" t="str">
        <f>LOOKUP(A390,'Dropdown-Content (Hidden)'!$K$138:$K$188,'Dropdown-Content (Hidden)'!$B$138:$B$188)</f>
        <v xml:space="preserve">  </v>
      </c>
      <c r="C390" s="359"/>
      <c r="D390" s="359"/>
      <c r="E390" s="359"/>
      <c r="F390" s="359"/>
      <c r="G390" s="359"/>
      <c r="H390" s="359"/>
      <c r="I390" s="359"/>
      <c r="J390" s="359"/>
      <c r="K390" s="359"/>
      <c r="L390" s="359"/>
      <c r="M390" s="359"/>
      <c r="N390" s="359"/>
      <c r="O390" s="359"/>
      <c r="P390" s="359"/>
      <c r="Q390" s="359"/>
      <c r="R390" s="359"/>
      <c r="S390" s="359"/>
      <c r="T390" s="367"/>
      <c r="U390" s="367"/>
      <c r="V390" s="367"/>
      <c r="W390" s="367"/>
      <c r="X390" s="367"/>
      <c r="Y390" s="367"/>
      <c r="Z390" s="367"/>
      <c r="AA390" s="367"/>
      <c r="AB390" s="367"/>
      <c r="AC390" s="367"/>
      <c r="AD390" s="367"/>
      <c r="AE390" s="367"/>
      <c r="AF390" s="367"/>
      <c r="AG390" s="13"/>
      <c r="AH390" s="364"/>
      <c r="AI390" s="364"/>
      <c r="AJ390" s="364"/>
      <c r="AK390" s="364"/>
      <c r="AL390" s="364"/>
      <c r="AM390" s="364"/>
      <c r="AN390" s="364"/>
      <c r="AO390" s="364"/>
      <c r="AP390" s="364"/>
      <c r="AQ390" s="364"/>
      <c r="AR390" s="364"/>
      <c r="AS390" s="364"/>
      <c r="AT390" s="13"/>
      <c r="BU390" s="216" t="str">
        <f>LOOKUP(A390,'Dropdown-Content (Hidden)'!$K$138:$K$188,'Dropdown-Content (Hidden)'!$N$138:$N$188)</f>
        <v/>
      </c>
      <c r="BV390" s="219">
        <f>LOOKUP(A390,'Dropdown-Content (Hidden)'!$K$87:$K$137,'Dropdown-Content (Hidden)'!$O$87:$O$137)</f>
        <v>0</v>
      </c>
    </row>
    <row r="391" spans="1:74" ht="25.5" hidden="1" customHeight="1" x14ac:dyDescent="0.25">
      <c r="A391" s="45">
        <v>44</v>
      </c>
      <c r="B391" s="359" t="str">
        <f>LOOKUP(A391,'Dropdown-Content (Hidden)'!$K$138:$K$188,'Dropdown-Content (Hidden)'!$B$138:$B$188)</f>
        <v xml:space="preserve">  </v>
      </c>
      <c r="C391" s="359"/>
      <c r="D391" s="359"/>
      <c r="E391" s="359"/>
      <c r="F391" s="359"/>
      <c r="G391" s="359"/>
      <c r="H391" s="359"/>
      <c r="I391" s="359"/>
      <c r="J391" s="359"/>
      <c r="K391" s="359"/>
      <c r="L391" s="359"/>
      <c r="M391" s="359"/>
      <c r="N391" s="359"/>
      <c r="O391" s="359"/>
      <c r="P391" s="359"/>
      <c r="Q391" s="359"/>
      <c r="R391" s="359"/>
      <c r="S391" s="359"/>
      <c r="T391" s="367"/>
      <c r="U391" s="367"/>
      <c r="V391" s="367"/>
      <c r="W391" s="367"/>
      <c r="X391" s="367"/>
      <c r="Y391" s="367"/>
      <c r="Z391" s="367"/>
      <c r="AA391" s="367"/>
      <c r="AB391" s="367"/>
      <c r="AC391" s="367"/>
      <c r="AD391" s="367"/>
      <c r="AE391" s="367"/>
      <c r="AF391" s="367"/>
      <c r="AG391" s="13"/>
      <c r="AH391" s="364"/>
      <c r="AI391" s="364"/>
      <c r="AJ391" s="364"/>
      <c r="AK391" s="364"/>
      <c r="AL391" s="364"/>
      <c r="AM391" s="364"/>
      <c r="AN391" s="364"/>
      <c r="AO391" s="364"/>
      <c r="AP391" s="364"/>
      <c r="AQ391" s="364"/>
      <c r="AR391" s="364"/>
      <c r="AS391" s="364"/>
      <c r="AT391" s="13"/>
      <c r="BU391" s="216" t="str">
        <f>LOOKUP(A391,'Dropdown-Content (Hidden)'!$K$138:$K$188,'Dropdown-Content (Hidden)'!$N$138:$N$188)</f>
        <v/>
      </c>
      <c r="BV391" s="219">
        <f>LOOKUP(A391,'Dropdown-Content (Hidden)'!$K$87:$K$137,'Dropdown-Content (Hidden)'!$O$87:$O$137)</f>
        <v>0</v>
      </c>
    </row>
    <row r="392" spans="1:74" ht="25.5" hidden="1" customHeight="1" x14ac:dyDescent="0.25">
      <c r="A392" s="45">
        <v>45</v>
      </c>
      <c r="B392" s="359" t="str">
        <f>LOOKUP(A392,'Dropdown-Content (Hidden)'!$K$138:$K$188,'Dropdown-Content (Hidden)'!$B$138:$B$188)</f>
        <v xml:space="preserve">  </v>
      </c>
      <c r="C392" s="359"/>
      <c r="D392" s="359"/>
      <c r="E392" s="359"/>
      <c r="F392" s="359"/>
      <c r="G392" s="359"/>
      <c r="H392" s="359"/>
      <c r="I392" s="359"/>
      <c r="J392" s="359"/>
      <c r="K392" s="359"/>
      <c r="L392" s="359"/>
      <c r="M392" s="359"/>
      <c r="N392" s="359"/>
      <c r="O392" s="359"/>
      <c r="P392" s="359"/>
      <c r="Q392" s="359"/>
      <c r="R392" s="359"/>
      <c r="S392" s="359"/>
      <c r="T392" s="367"/>
      <c r="U392" s="367"/>
      <c r="V392" s="367"/>
      <c r="W392" s="367"/>
      <c r="X392" s="367"/>
      <c r="Y392" s="367"/>
      <c r="Z392" s="367"/>
      <c r="AA392" s="367"/>
      <c r="AB392" s="367"/>
      <c r="AC392" s="367"/>
      <c r="AD392" s="367"/>
      <c r="AE392" s="367"/>
      <c r="AF392" s="367"/>
      <c r="AG392" s="13"/>
      <c r="AH392" s="364"/>
      <c r="AI392" s="364"/>
      <c r="AJ392" s="364"/>
      <c r="AK392" s="364"/>
      <c r="AL392" s="364"/>
      <c r="AM392" s="364"/>
      <c r="AN392" s="364"/>
      <c r="AO392" s="364"/>
      <c r="AP392" s="364"/>
      <c r="AQ392" s="364"/>
      <c r="AR392" s="364"/>
      <c r="AS392" s="364"/>
      <c r="AT392" s="13"/>
      <c r="BU392" s="216" t="str">
        <f>LOOKUP(A392,'Dropdown-Content (Hidden)'!$K$138:$K$188,'Dropdown-Content (Hidden)'!$N$138:$N$188)</f>
        <v/>
      </c>
      <c r="BV392" s="219">
        <f>LOOKUP(A392,'Dropdown-Content (Hidden)'!$K$87:$K$137,'Dropdown-Content (Hidden)'!$O$87:$O$137)</f>
        <v>0</v>
      </c>
    </row>
    <row r="393" spans="1:74" ht="25.5" hidden="1" customHeight="1" x14ac:dyDescent="0.25">
      <c r="A393" s="45">
        <v>46</v>
      </c>
      <c r="B393" s="359" t="str">
        <f>LOOKUP(A393,'Dropdown-Content (Hidden)'!$K$138:$K$188,'Dropdown-Content (Hidden)'!$B$138:$B$188)</f>
        <v xml:space="preserve">  </v>
      </c>
      <c r="C393" s="359"/>
      <c r="D393" s="359"/>
      <c r="E393" s="359"/>
      <c r="F393" s="359"/>
      <c r="G393" s="359"/>
      <c r="H393" s="359"/>
      <c r="I393" s="359"/>
      <c r="J393" s="359"/>
      <c r="K393" s="359"/>
      <c r="L393" s="359"/>
      <c r="M393" s="359"/>
      <c r="N393" s="359"/>
      <c r="O393" s="359"/>
      <c r="P393" s="359"/>
      <c r="Q393" s="359"/>
      <c r="R393" s="359"/>
      <c r="S393" s="359"/>
      <c r="T393" s="367"/>
      <c r="U393" s="367"/>
      <c r="V393" s="367"/>
      <c r="W393" s="367"/>
      <c r="X393" s="367"/>
      <c r="Y393" s="367"/>
      <c r="Z393" s="367"/>
      <c r="AA393" s="367"/>
      <c r="AB393" s="367"/>
      <c r="AC393" s="367"/>
      <c r="AD393" s="367"/>
      <c r="AE393" s="367"/>
      <c r="AF393" s="367"/>
      <c r="AG393" s="13"/>
      <c r="AH393" s="364"/>
      <c r="AI393" s="364"/>
      <c r="AJ393" s="364"/>
      <c r="AK393" s="364"/>
      <c r="AL393" s="364"/>
      <c r="AM393" s="364"/>
      <c r="AN393" s="364"/>
      <c r="AO393" s="364"/>
      <c r="AP393" s="364"/>
      <c r="AQ393" s="364"/>
      <c r="AR393" s="364"/>
      <c r="AS393" s="364"/>
      <c r="AT393" s="13"/>
      <c r="BU393" s="216" t="str">
        <f>LOOKUP(A393,'Dropdown-Content (Hidden)'!$K$138:$K$188,'Dropdown-Content (Hidden)'!$N$138:$N$188)</f>
        <v/>
      </c>
      <c r="BV393" s="219">
        <f>LOOKUP(A393,'Dropdown-Content (Hidden)'!$K$87:$K$137,'Dropdown-Content (Hidden)'!$O$87:$O$137)</f>
        <v>0</v>
      </c>
    </row>
    <row r="394" spans="1:74" ht="25.5" hidden="1" customHeight="1" x14ac:dyDescent="0.25">
      <c r="A394" s="45">
        <v>47</v>
      </c>
      <c r="B394" s="359" t="str">
        <f>LOOKUP(A394,'Dropdown-Content (Hidden)'!$K$138:$K$188,'Dropdown-Content (Hidden)'!$B$138:$B$188)</f>
        <v xml:space="preserve">  </v>
      </c>
      <c r="C394" s="359"/>
      <c r="D394" s="359"/>
      <c r="E394" s="359"/>
      <c r="F394" s="359"/>
      <c r="G394" s="359"/>
      <c r="H394" s="359"/>
      <c r="I394" s="359"/>
      <c r="J394" s="359"/>
      <c r="K394" s="359"/>
      <c r="L394" s="359"/>
      <c r="M394" s="359"/>
      <c r="N394" s="359"/>
      <c r="O394" s="359"/>
      <c r="P394" s="359"/>
      <c r="Q394" s="359"/>
      <c r="R394" s="359"/>
      <c r="S394" s="359"/>
      <c r="T394" s="367"/>
      <c r="U394" s="367"/>
      <c r="V394" s="367"/>
      <c r="W394" s="367"/>
      <c r="X394" s="367"/>
      <c r="Y394" s="367"/>
      <c r="Z394" s="367"/>
      <c r="AA394" s="367"/>
      <c r="AB394" s="367"/>
      <c r="AC394" s="367"/>
      <c r="AD394" s="367"/>
      <c r="AE394" s="367"/>
      <c r="AF394" s="367"/>
      <c r="AG394" s="13"/>
      <c r="AH394" s="364"/>
      <c r="AI394" s="364"/>
      <c r="AJ394" s="364"/>
      <c r="AK394" s="364"/>
      <c r="AL394" s="364"/>
      <c r="AM394" s="364"/>
      <c r="AN394" s="364"/>
      <c r="AO394" s="364"/>
      <c r="AP394" s="364"/>
      <c r="AQ394" s="364"/>
      <c r="AR394" s="364"/>
      <c r="AS394" s="364"/>
      <c r="AT394" s="13"/>
      <c r="BU394" s="216" t="str">
        <f>LOOKUP(A394,'Dropdown-Content (Hidden)'!$K$138:$K$188,'Dropdown-Content (Hidden)'!$N$138:$N$188)</f>
        <v/>
      </c>
      <c r="BV394" s="219">
        <f>LOOKUP(A394,'Dropdown-Content (Hidden)'!$K$87:$K$137,'Dropdown-Content (Hidden)'!$O$87:$O$137)</f>
        <v>0</v>
      </c>
    </row>
    <row r="395" spans="1:74" ht="25.5" hidden="1" customHeight="1" x14ac:dyDescent="0.25">
      <c r="A395" s="45">
        <v>48</v>
      </c>
      <c r="B395" s="359" t="str">
        <f>LOOKUP(A395,'Dropdown-Content (Hidden)'!$K$138:$K$188,'Dropdown-Content (Hidden)'!$B$138:$B$188)</f>
        <v xml:space="preserve">  </v>
      </c>
      <c r="C395" s="359"/>
      <c r="D395" s="359"/>
      <c r="E395" s="359"/>
      <c r="F395" s="359"/>
      <c r="G395" s="359"/>
      <c r="H395" s="359"/>
      <c r="I395" s="359"/>
      <c r="J395" s="359"/>
      <c r="K395" s="359"/>
      <c r="L395" s="359"/>
      <c r="M395" s="359"/>
      <c r="N395" s="359"/>
      <c r="O395" s="359"/>
      <c r="P395" s="359"/>
      <c r="Q395" s="359"/>
      <c r="R395" s="359"/>
      <c r="S395" s="359"/>
      <c r="T395" s="367"/>
      <c r="U395" s="367"/>
      <c r="V395" s="367"/>
      <c r="W395" s="367"/>
      <c r="X395" s="367"/>
      <c r="Y395" s="367"/>
      <c r="Z395" s="367"/>
      <c r="AA395" s="367"/>
      <c r="AB395" s="367"/>
      <c r="AC395" s="367"/>
      <c r="AD395" s="367"/>
      <c r="AE395" s="367"/>
      <c r="AF395" s="367"/>
      <c r="AG395" s="13"/>
      <c r="AH395" s="364"/>
      <c r="AI395" s="364"/>
      <c r="AJ395" s="364"/>
      <c r="AK395" s="364"/>
      <c r="AL395" s="364"/>
      <c r="AM395" s="364"/>
      <c r="AN395" s="364"/>
      <c r="AO395" s="364"/>
      <c r="AP395" s="364"/>
      <c r="AQ395" s="364"/>
      <c r="AR395" s="364"/>
      <c r="AS395" s="364"/>
      <c r="AT395" s="13"/>
      <c r="BU395" s="216" t="str">
        <f>LOOKUP(A395,'Dropdown-Content (Hidden)'!$K$138:$K$188,'Dropdown-Content (Hidden)'!$N$138:$N$188)</f>
        <v/>
      </c>
    </row>
    <row r="396" spans="1:74" ht="25.5" hidden="1" customHeight="1" x14ac:dyDescent="0.25">
      <c r="A396" s="45">
        <v>49</v>
      </c>
      <c r="B396" s="359" t="str">
        <f>LOOKUP(A396,'Dropdown-Content (Hidden)'!$K$138:$K$188,'Dropdown-Content (Hidden)'!$B$138:$B$188)</f>
        <v xml:space="preserve">  </v>
      </c>
      <c r="C396" s="359"/>
      <c r="D396" s="359"/>
      <c r="E396" s="359"/>
      <c r="F396" s="359"/>
      <c r="G396" s="359"/>
      <c r="H396" s="359"/>
      <c r="I396" s="359"/>
      <c r="J396" s="359"/>
      <c r="K396" s="359"/>
      <c r="L396" s="359"/>
      <c r="M396" s="359"/>
      <c r="N396" s="359"/>
      <c r="O396" s="359"/>
      <c r="P396" s="359"/>
      <c r="Q396" s="359"/>
      <c r="R396" s="359"/>
      <c r="S396" s="359"/>
      <c r="T396" s="367"/>
      <c r="U396" s="367"/>
      <c r="V396" s="367"/>
      <c r="W396" s="367"/>
      <c r="X396" s="367"/>
      <c r="Y396" s="367"/>
      <c r="Z396" s="367"/>
      <c r="AA396" s="367"/>
      <c r="AB396" s="367"/>
      <c r="AC396" s="367"/>
      <c r="AD396" s="367"/>
      <c r="AE396" s="367"/>
      <c r="AF396" s="367"/>
      <c r="AG396" s="13"/>
      <c r="AH396" s="364"/>
      <c r="AI396" s="364"/>
      <c r="AJ396" s="364"/>
      <c r="AK396" s="364"/>
      <c r="AL396" s="364"/>
      <c r="AM396" s="364"/>
      <c r="AN396" s="364"/>
      <c r="AO396" s="364"/>
      <c r="AP396" s="364"/>
      <c r="AQ396" s="364"/>
      <c r="AR396" s="364"/>
      <c r="AS396" s="364"/>
      <c r="AT396" s="13"/>
      <c r="BU396" s="216" t="str">
        <f>LOOKUP(A396,'Dropdown-Content (Hidden)'!$K$138:$K$188,'Dropdown-Content (Hidden)'!$N$138:$N$188)</f>
        <v/>
      </c>
    </row>
    <row r="397" spans="1:74" ht="25.5" hidden="1" customHeight="1" x14ac:dyDescent="0.25">
      <c r="A397" s="45">
        <v>50</v>
      </c>
      <c r="B397" s="359" t="str">
        <f>LOOKUP(A397,'Dropdown-Content (Hidden)'!$K$138:$K$188,'Dropdown-Content (Hidden)'!$B$138:$B$188)</f>
        <v xml:space="preserve">  </v>
      </c>
      <c r="C397" s="359"/>
      <c r="D397" s="359"/>
      <c r="E397" s="359"/>
      <c r="F397" s="359"/>
      <c r="G397" s="359"/>
      <c r="H397" s="359"/>
      <c r="I397" s="359"/>
      <c r="J397" s="359"/>
      <c r="K397" s="359"/>
      <c r="L397" s="359"/>
      <c r="M397" s="359"/>
      <c r="N397" s="359"/>
      <c r="O397" s="359"/>
      <c r="P397" s="359"/>
      <c r="Q397" s="359"/>
      <c r="R397" s="359"/>
      <c r="S397" s="359"/>
      <c r="T397" s="367"/>
      <c r="U397" s="367"/>
      <c r="V397" s="367"/>
      <c r="W397" s="367"/>
      <c r="X397" s="367"/>
      <c r="Y397" s="367"/>
      <c r="Z397" s="367"/>
      <c r="AA397" s="367"/>
      <c r="AB397" s="367"/>
      <c r="AC397" s="367"/>
      <c r="AD397" s="367"/>
      <c r="AE397" s="367"/>
      <c r="AF397" s="367"/>
      <c r="AG397" s="13"/>
      <c r="AH397" s="364"/>
      <c r="AI397" s="364"/>
      <c r="AJ397" s="364"/>
      <c r="AK397" s="364"/>
      <c r="AL397" s="364"/>
      <c r="AM397" s="364"/>
      <c r="AN397" s="364"/>
      <c r="AO397" s="364"/>
      <c r="AP397" s="364"/>
      <c r="AQ397" s="364"/>
      <c r="AR397" s="364"/>
      <c r="AS397" s="364"/>
      <c r="AT397" s="13"/>
      <c r="BU397" s="216" t="str">
        <f>LOOKUP(A397,'Dropdown-Content (Hidden)'!$K$138:$K$188,'Dropdown-Content (Hidden)'!$N$138:$N$188)</f>
        <v/>
      </c>
    </row>
    <row r="398" spans="1:74" x14ac:dyDescent="0.2">
      <c r="A398" s="7"/>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row>
    <row r="399" spans="1:74" ht="25.5" customHeight="1" thickBot="1" x14ac:dyDescent="0.25">
      <c r="A399" s="7"/>
      <c r="B399" s="172"/>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BP399" s="150"/>
    </row>
    <row r="400" spans="1:74" ht="21" x14ac:dyDescent="0.35">
      <c r="A400" s="26"/>
      <c r="B400" s="18" t="s">
        <v>56</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72"/>
    </row>
    <row r="401" spans="1:46" x14ac:dyDescent="0.2">
      <c r="A401" s="26"/>
      <c r="B401" s="172"/>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c r="AS401" s="172"/>
      <c r="AT401" s="172"/>
    </row>
    <row r="402" spans="1:46" ht="33.75" customHeight="1" x14ac:dyDescent="0.25">
      <c r="A402" s="26"/>
      <c r="B402" s="355" t="s">
        <v>905</v>
      </c>
      <c r="C402" s="374"/>
      <c r="D402" s="374"/>
      <c r="E402" s="374"/>
      <c r="F402" s="374"/>
      <c r="G402" s="374"/>
      <c r="H402" s="374"/>
      <c r="I402" s="374"/>
      <c r="J402" s="374"/>
      <c r="K402" s="374"/>
      <c r="L402" s="374"/>
      <c r="M402" s="374"/>
      <c r="N402" s="374"/>
      <c r="O402" s="374"/>
      <c r="P402" s="374"/>
      <c r="Q402" s="374"/>
      <c r="R402" s="374"/>
      <c r="S402" s="374"/>
      <c r="T402" s="392">
        <f>'Data (Hidden)'!C526</f>
        <v>0</v>
      </c>
      <c r="U402" s="392"/>
      <c r="V402" s="392"/>
      <c r="W402" s="392"/>
      <c r="X402" s="39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row>
    <row r="403" spans="1:46" ht="25.5" customHeight="1" x14ac:dyDescent="0.25">
      <c r="A403" s="26"/>
      <c r="B403" s="173" t="s">
        <v>469</v>
      </c>
      <c r="C403" s="173"/>
      <c r="D403" s="173"/>
      <c r="E403" s="173"/>
      <c r="F403" s="173"/>
      <c r="G403" s="173"/>
      <c r="H403" s="173"/>
      <c r="I403" s="173"/>
      <c r="J403" s="173"/>
      <c r="K403" s="173"/>
      <c r="L403" s="173"/>
      <c r="M403" s="173"/>
      <c r="N403" s="173"/>
      <c r="O403" s="173"/>
      <c r="P403" s="173"/>
      <c r="Q403" s="173"/>
      <c r="R403" s="173"/>
      <c r="S403" s="173"/>
      <c r="T403" s="391"/>
      <c r="U403" s="391"/>
      <c r="V403" s="391"/>
      <c r="W403" s="391"/>
      <c r="X403" s="391"/>
      <c r="Y403" s="172"/>
      <c r="Z403" s="172"/>
      <c r="AA403" s="172"/>
      <c r="AB403" s="172"/>
      <c r="AC403" s="172"/>
      <c r="AD403" s="172"/>
      <c r="AE403" s="172"/>
      <c r="AF403" s="172"/>
      <c r="AG403" s="172"/>
      <c r="AH403" s="172"/>
      <c r="AI403" s="172"/>
      <c r="AJ403" s="172"/>
      <c r="AK403" s="172"/>
      <c r="AL403" s="172"/>
      <c r="AM403" s="172"/>
      <c r="AN403" s="172"/>
      <c r="AO403" s="172"/>
      <c r="AP403" s="172"/>
      <c r="AQ403" s="172"/>
      <c r="AR403" s="172"/>
      <c r="AS403" s="172"/>
      <c r="AT403" s="172"/>
    </row>
    <row r="404" spans="1:46" ht="25.5" customHeight="1" x14ac:dyDescent="0.2">
      <c r="A404" s="26"/>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row>
    <row r="405" spans="1:46" ht="25.5" customHeight="1" x14ac:dyDescent="0.2">
      <c r="A405" s="26"/>
      <c r="B405" s="14" t="s">
        <v>470</v>
      </c>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c r="AS405" s="172"/>
      <c r="AT405" s="172"/>
    </row>
    <row r="406" spans="1:46" ht="25.5" customHeight="1" x14ac:dyDescent="0.2">
      <c r="A406" s="26"/>
      <c r="B406" s="14" t="s">
        <v>1073</v>
      </c>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c r="AS406" s="172"/>
      <c r="AT406" s="172"/>
    </row>
    <row r="407" spans="1:46" ht="25.5" customHeight="1" x14ac:dyDescent="0.25">
      <c r="A407" s="26" t="s">
        <v>486</v>
      </c>
      <c r="B407" s="109" t="s">
        <v>471</v>
      </c>
      <c r="C407" s="173"/>
      <c r="D407" s="109"/>
      <c r="E407" s="109"/>
      <c r="F407" s="109"/>
      <c r="G407" s="109"/>
      <c r="H407" s="109"/>
      <c r="I407" s="109"/>
      <c r="J407" s="109"/>
      <c r="K407" s="109"/>
      <c r="L407" s="109"/>
      <c r="M407" s="109"/>
      <c r="N407" s="109"/>
      <c r="O407" s="109"/>
      <c r="P407" s="109"/>
      <c r="Q407" s="109"/>
      <c r="R407" s="109"/>
      <c r="S407" s="109"/>
      <c r="T407" s="19"/>
      <c r="U407" s="384" t="s">
        <v>149</v>
      </c>
      <c r="V407" s="355"/>
      <c r="W407" s="398"/>
      <c r="X407" s="19"/>
      <c r="Y407" s="384" t="s">
        <v>46</v>
      </c>
      <c r="Z407" s="385"/>
      <c r="AA407" s="19"/>
      <c r="AB407" s="384" t="s">
        <v>47</v>
      </c>
      <c r="AC407" s="385"/>
      <c r="AD407" s="385"/>
      <c r="AE407" s="385"/>
      <c r="AF407" s="385"/>
      <c r="AG407" s="27"/>
      <c r="AH407" s="27"/>
      <c r="AI407" s="27"/>
      <c r="AJ407" s="27"/>
      <c r="AK407" s="27"/>
      <c r="AL407" s="27"/>
      <c r="AM407" s="27"/>
      <c r="AN407" s="27"/>
      <c r="AO407" s="27"/>
      <c r="AP407" s="27"/>
      <c r="AQ407" s="27"/>
      <c r="AR407" s="27"/>
      <c r="AS407" s="27"/>
      <c r="AT407" s="27"/>
    </row>
    <row r="408" spans="1:46" ht="25.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184"/>
      <c r="AF408" s="184"/>
      <c r="AG408" s="27"/>
      <c r="AH408" s="27"/>
      <c r="AI408" s="27"/>
      <c r="AJ408" s="27"/>
      <c r="AK408" s="27"/>
      <c r="AL408" s="27"/>
      <c r="AM408" s="27"/>
      <c r="AN408" s="27"/>
      <c r="AO408" s="27"/>
      <c r="AP408" s="27"/>
      <c r="AQ408" s="27"/>
      <c r="AR408" s="27"/>
      <c r="AS408" s="27"/>
      <c r="AT408" s="27"/>
    </row>
    <row r="409" spans="1:46" ht="25.5" customHeight="1" x14ac:dyDescent="0.25">
      <c r="A409" s="26"/>
      <c r="B409" s="26"/>
      <c r="C409" s="26"/>
      <c r="D409" s="26"/>
      <c r="E409" s="26"/>
      <c r="F409" s="26"/>
      <c r="G409" s="26"/>
      <c r="H409" s="26"/>
      <c r="I409" s="26"/>
      <c r="J409" s="26"/>
      <c r="K409" s="26"/>
      <c r="L409" s="26"/>
      <c r="M409" s="26"/>
      <c r="N409" s="26"/>
      <c r="O409" s="26"/>
      <c r="P409" s="26"/>
      <c r="Q409" s="26"/>
      <c r="R409" s="26"/>
      <c r="S409" s="26"/>
      <c r="T409" s="185" t="s">
        <v>472</v>
      </c>
      <c r="U409" s="186"/>
      <c r="V409" s="186"/>
      <c r="W409" s="26"/>
      <c r="X409" s="346" t="s">
        <v>1074</v>
      </c>
      <c r="Y409" s="186"/>
      <c r="Z409" s="186"/>
      <c r="AA409" s="26"/>
      <c r="AB409" s="26"/>
      <c r="AC409" s="26"/>
      <c r="AD409" s="26"/>
      <c r="AE409" s="184"/>
      <c r="AF409" s="184"/>
      <c r="AG409" s="27"/>
      <c r="AH409" s="27"/>
      <c r="AI409" s="27"/>
      <c r="AJ409" s="27"/>
      <c r="AK409" s="27"/>
      <c r="AL409" s="27"/>
      <c r="AM409" s="27"/>
      <c r="AN409" s="27"/>
      <c r="AO409" s="27"/>
      <c r="AP409" s="27"/>
      <c r="AQ409" s="27"/>
      <c r="AR409" s="27"/>
      <c r="AS409" s="27"/>
      <c r="AT409" s="27"/>
    </row>
    <row r="410" spans="1:46" ht="25.5" customHeight="1" x14ac:dyDescent="0.25">
      <c r="A410" s="7"/>
      <c r="B410" s="183" t="s">
        <v>474</v>
      </c>
      <c r="C410" s="183"/>
      <c r="D410" s="183"/>
      <c r="E410" s="183"/>
      <c r="F410" s="183"/>
      <c r="G410" s="183"/>
      <c r="H410" s="183"/>
      <c r="I410" s="183"/>
      <c r="J410" s="183"/>
      <c r="K410" s="183"/>
      <c r="L410" s="183"/>
      <c r="M410" s="183"/>
      <c r="N410" s="183"/>
      <c r="O410" s="173"/>
      <c r="P410" s="173"/>
      <c r="Q410" s="173"/>
      <c r="R410" s="173"/>
      <c r="S410" s="173"/>
      <c r="T410" s="367"/>
      <c r="U410" s="367"/>
      <c r="V410" s="367"/>
      <c r="W410" s="173"/>
      <c r="X410" s="367"/>
      <c r="Y410" s="367"/>
      <c r="Z410" s="367"/>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row>
    <row r="411" spans="1:46" ht="25.5" customHeight="1" x14ac:dyDescent="0.25">
      <c r="A411" s="7"/>
      <c r="B411" s="256" t="s">
        <v>1075</v>
      </c>
      <c r="C411" s="183"/>
      <c r="D411" s="183"/>
      <c r="E411" s="183"/>
      <c r="F411" s="183"/>
      <c r="G411" s="183"/>
      <c r="H411" s="183"/>
      <c r="I411" s="183"/>
      <c r="J411" s="183"/>
      <c r="K411" s="183"/>
      <c r="L411" s="183"/>
      <c r="M411" s="183"/>
      <c r="N411" s="183"/>
      <c r="O411" s="173"/>
      <c r="P411" s="173"/>
      <c r="Q411" s="173"/>
      <c r="R411" s="173"/>
      <c r="S411" s="173"/>
      <c r="T411" s="364"/>
      <c r="U411" s="364"/>
      <c r="V411" s="364"/>
      <c r="W411" s="173"/>
      <c r="X411" s="364"/>
      <c r="Y411" s="364"/>
      <c r="Z411" s="364"/>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row>
    <row r="412" spans="1:46" x14ac:dyDescent="0.2">
      <c r="A412" s="7"/>
      <c r="B412" s="172"/>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2"/>
      <c r="AR412" s="172"/>
      <c r="AS412" s="172"/>
      <c r="AT412" s="172"/>
    </row>
    <row r="413" spans="1:46" x14ac:dyDescent="0.2">
      <c r="A413" s="7"/>
      <c r="B413" s="14" t="s">
        <v>941</v>
      </c>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2"/>
      <c r="AR413" s="172"/>
      <c r="AS413" s="172"/>
      <c r="AT413" s="172"/>
    </row>
    <row r="414" spans="1:46" x14ac:dyDescent="0.2">
      <c r="A414" s="7"/>
      <c r="B414" s="172" t="s">
        <v>934</v>
      </c>
      <c r="C414" s="172"/>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2"/>
      <c r="AR414" s="172"/>
      <c r="AS414" s="172"/>
      <c r="AT414" s="172"/>
    </row>
    <row r="415" spans="1:46" x14ac:dyDescent="0.2">
      <c r="A415" s="7"/>
      <c r="B415" s="172"/>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row>
    <row r="416" spans="1:46" ht="25.5" customHeight="1" x14ac:dyDescent="0.25">
      <c r="A416" s="7"/>
      <c r="B416" s="172"/>
      <c r="C416" s="173" t="s">
        <v>14</v>
      </c>
      <c r="D416" s="173"/>
      <c r="E416" s="173"/>
      <c r="F416" s="173"/>
      <c r="G416" s="173"/>
      <c r="H416" s="173"/>
      <c r="I416" s="173"/>
      <c r="J416" s="173"/>
      <c r="K416" s="173"/>
      <c r="L416" s="173"/>
      <c r="M416" s="173"/>
      <c r="N416" s="173"/>
      <c r="O416" s="173"/>
      <c r="P416" s="173"/>
      <c r="Q416" s="173"/>
      <c r="R416" s="173"/>
      <c r="S416" s="173"/>
      <c r="T416" s="367"/>
      <c r="U416" s="367"/>
      <c r="V416" s="367"/>
      <c r="W416" s="367"/>
      <c r="X416" s="367"/>
      <c r="Y416" s="367"/>
      <c r="Z416" s="367"/>
      <c r="AA416" s="367"/>
      <c r="AB416" s="367"/>
      <c r="AC416" s="172"/>
      <c r="AD416" s="172"/>
      <c r="AE416" s="172"/>
      <c r="AF416" s="172"/>
      <c r="AG416" s="172"/>
      <c r="AH416" s="172"/>
      <c r="AI416" s="172"/>
      <c r="AJ416" s="172"/>
      <c r="AK416" s="172"/>
      <c r="AL416" s="172"/>
      <c r="AM416" s="172"/>
      <c r="AN416" s="172"/>
      <c r="AO416" s="172"/>
      <c r="AP416" s="172"/>
      <c r="AQ416" s="172"/>
      <c r="AR416" s="172"/>
      <c r="AS416" s="172"/>
      <c r="AT416" s="172"/>
    </row>
    <row r="417" spans="1:46" ht="25.5" customHeight="1" x14ac:dyDescent="0.25">
      <c r="A417" s="7"/>
      <c r="B417" s="172"/>
      <c r="C417" s="173" t="s">
        <v>15</v>
      </c>
      <c r="D417" s="173"/>
      <c r="E417" s="173"/>
      <c r="F417" s="173"/>
      <c r="G417" s="173"/>
      <c r="H417" s="173"/>
      <c r="I417" s="173"/>
      <c r="J417" s="173"/>
      <c r="K417" s="173"/>
      <c r="L417" s="173"/>
      <c r="M417" s="173"/>
      <c r="N417" s="173"/>
      <c r="O417" s="173"/>
      <c r="P417" s="173"/>
      <c r="Q417" s="173"/>
      <c r="R417" s="173"/>
      <c r="S417" s="173"/>
      <c r="T417" s="367"/>
      <c r="U417" s="367"/>
      <c r="V417" s="367"/>
      <c r="W417" s="367"/>
      <c r="X417" s="367"/>
      <c r="Y417" s="367"/>
      <c r="Z417" s="367"/>
      <c r="AA417" s="367"/>
      <c r="AB417" s="367"/>
      <c r="AC417" s="172"/>
      <c r="AD417" s="172"/>
      <c r="AE417" s="172"/>
      <c r="AF417" s="172"/>
      <c r="AG417" s="172"/>
      <c r="AH417" s="172"/>
      <c r="AI417" s="172"/>
      <c r="AJ417" s="172"/>
      <c r="AK417" s="172"/>
      <c r="AL417" s="172"/>
      <c r="AM417" s="172"/>
      <c r="AN417" s="172"/>
      <c r="AO417" s="172"/>
      <c r="AP417" s="172"/>
      <c r="AQ417" s="172"/>
      <c r="AR417" s="172"/>
      <c r="AS417" s="172"/>
      <c r="AT417" s="172"/>
    </row>
    <row r="418" spans="1:46" ht="25.5" customHeight="1" x14ac:dyDescent="0.25">
      <c r="A418" s="7"/>
      <c r="B418" s="172"/>
      <c r="C418" s="173" t="s">
        <v>16</v>
      </c>
      <c r="D418" s="173"/>
      <c r="E418" s="173"/>
      <c r="F418" s="173"/>
      <c r="G418" s="173"/>
      <c r="H418" s="173"/>
      <c r="I418" s="173"/>
      <c r="J418" s="173"/>
      <c r="K418" s="173"/>
      <c r="L418" s="173"/>
      <c r="M418" s="173"/>
      <c r="N418" s="173"/>
      <c r="O418" s="173"/>
      <c r="P418" s="173"/>
      <c r="Q418" s="173"/>
      <c r="R418" s="173"/>
      <c r="S418" s="173"/>
      <c r="T418" s="367"/>
      <c r="U418" s="367"/>
      <c r="V418" s="367"/>
      <c r="W418" s="367"/>
      <c r="X418" s="367"/>
      <c r="Y418" s="367"/>
      <c r="Z418" s="367"/>
      <c r="AA418" s="367"/>
      <c r="AB418" s="367"/>
      <c r="AC418" s="172"/>
      <c r="AD418" s="172"/>
      <c r="AE418" s="172"/>
      <c r="AF418" s="172"/>
      <c r="AG418" s="172"/>
      <c r="AH418" s="172"/>
      <c r="AI418" s="172"/>
      <c r="AJ418" s="172"/>
      <c r="AK418" s="172"/>
      <c r="AL418" s="172"/>
      <c r="AM418" s="172"/>
      <c r="AN418" s="172"/>
      <c r="AO418" s="172"/>
      <c r="AP418" s="172"/>
      <c r="AQ418" s="172"/>
      <c r="AR418" s="172"/>
      <c r="AS418" s="172"/>
      <c r="AT418" s="172"/>
    </row>
    <row r="419" spans="1:46" ht="25.5" customHeight="1" x14ac:dyDescent="0.25">
      <c r="A419" s="7"/>
      <c r="B419" s="172"/>
      <c r="C419" s="173" t="s">
        <v>17</v>
      </c>
      <c r="D419" s="173"/>
      <c r="E419" s="173"/>
      <c r="F419" s="173"/>
      <c r="G419" s="173"/>
      <c r="H419" s="173"/>
      <c r="I419" s="173"/>
      <c r="J419" s="173"/>
      <c r="K419" s="173"/>
      <c r="L419" s="173"/>
      <c r="M419" s="173"/>
      <c r="N419" s="173"/>
      <c r="O419" s="173"/>
      <c r="P419" s="173"/>
      <c r="Q419" s="173"/>
      <c r="R419" s="173"/>
      <c r="S419" s="173"/>
      <c r="T419" s="367"/>
      <c r="U419" s="367"/>
      <c r="V419" s="367"/>
      <c r="W419" s="367"/>
      <c r="X419" s="367"/>
      <c r="Y419" s="367"/>
      <c r="Z419" s="367"/>
      <c r="AA419" s="367"/>
      <c r="AB419" s="367"/>
      <c r="AC419" s="172"/>
      <c r="AD419" s="172"/>
      <c r="AE419" s="172"/>
      <c r="AF419" s="172"/>
      <c r="AG419" s="172"/>
      <c r="AH419" s="172"/>
      <c r="AI419" s="172"/>
      <c r="AJ419" s="172"/>
      <c r="AK419" s="172"/>
      <c r="AL419" s="172"/>
      <c r="AM419" s="172"/>
      <c r="AN419" s="172"/>
      <c r="AO419" s="172"/>
      <c r="AP419" s="172"/>
      <c r="AQ419" s="172"/>
      <c r="AR419" s="172"/>
      <c r="AS419" s="172"/>
      <c r="AT419" s="172"/>
    </row>
    <row r="420" spans="1:46" ht="25.5" customHeight="1" x14ac:dyDescent="0.25">
      <c r="A420" s="7"/>
      <c r="B420" s="172"/>
      <c r="C420" s="173" t="s">
        <v>18</v>
      </c>
      <c r="D420" s="173"/>
      <c r="E420" s="173"/>
      <c r="F420" s="173"/>
      <c r="G420" s="173"/>
      <c r="H420" s="173"/>
      <c r="I420" s="173"/>
      <c r="J420" s="173"/>
      <c r="K420" s="173"/>
      <c r="L420" s="173"/>
      <c r="M420" s="173"/>
      <c r="N420" s="173"/>
      <c r="O420" s="173"/>
      <c r="P420" s="173"/>
      <c r="Q420" s="173"/>
      <c r="R420" s="173"/>
      <c r="S420" s="173"/>
      <c r="T420" s="367"/>
      <c r="U420" s="367"/>
      <c r="V420" s="367"/>
      <c r="W420" s="367"/>
      <c r="X420" s="367"/>
      <c r="Y420" s="367"/>
      <c r="Z420" s="367"/>
      <c r="AA420" s="367"/>
      <c r="AB420" s="367"/>
      <c r="AC420" s="172"/>
      <c r="AD420" s="172"/>
      <c r="AE420" s="172"/>
      <c r="AF420" s="172"/>
      <c r="AG420" s="172"/>
      <c r="AH420" s="172"/>
      <c r="AI420" s="172"/>
      <c r="AJ420" s="172"/>
      <c r="AK420" s="172"/>
      <c r="AL420" s="172"/>
      <c r="AM420" s="172"/>
      <c r="AN420" s="172"/>
      <c r="AO420" s="172"/>
      <c r="AP420" s="172"/>
      <c r="AQ420" s="172"/>
      <c r="AR420" s="172"/>
      <c r="AS420" s="172"/>
      <c r="AT420" s="172"/>
    </row>
    <row r="421" spans="1:46" ht="25.5" customHeight="1" x14ac:dyDescent="0.25">
      <c r="A421" s="7"/>
      <c r="B421" s="172"/>
      <c r="C421" s="173" t="s">
        <v>19</v>
      </c>
      <c r="D421" s="173"/>
      <c r="E421" s="173"/>
      <c r="F421" s="173"/>
      <c r="G421" s="173"/>
      <c r="H421" s="173"/>
      <c r="I421" s="173"/>
      <c r="J421" s="173"/>
      <c r="K421" s="173"/>
      <c r="L421" s="173"/>
      <c r="M421" s="173"/>
      <c r="N421" s="173"/>
      <c r="O421" s="173"/>
      <c r="P421" s="173"/>
      <c r="Q421" s="173"/>
      <c r="R421" s="173"/>
      <c r="S421" s="173"/>
      <c r="T421" s="367"/>
      <c r="U421" s="367"/>
      <c r="V421" s="367"/>
      <c r="W421" s="367"/>
      <c r="X421" s="367"/>
      <c r="Y421" s="367"/>
      <c r="Z421" s="367"/>
      <c r="AA421" s="367"/>
      <c r="AB421" s="367"/>
      <c r="AC421" s="172"/>
      <c r="AD421" s="172"/>
      <c r="AE421" s="172"/>
      <c r="AF421" s="172"/>
      <c r="AG421" s="172"/>
      <c r="AH421" s="172"/>
      <c r="AI421" s="172"/>
      <c r="AJ421" s="172"/>
      <c r="AK421" s="172"/>
      <c r="AL421" s="172"/>
      <c r="AM421" s="172"/>
      <c r="AN421" s="172"/>
      <c r="AO421" s="172"/>
      <c r="AP421" s="172"/>
      <c r="AQ421" s="172"/>
      <c r="AR421" s="172"/>
      <c r="AS421" s="172"/>
      <c r="AT421" s="172"/>
    </row>
    <row r="422" spans="1:46" ht="25.5" customHeight="1" x14ac:dyDescent="0.25">
      <c r="A422" s="7"/>
      <c r="B422" s="172"/>
      <c r="C422" s="173" t="s">
        <v>20</v>
      </c>
      <c r="D422" s="173"/>
      <c r="E422" s="173"/>
      <c r="F422" s="173"/>
      <c r="G422" s="173"/>
      <c r="H422" s="173"/>
      <c r="I422" s="173"/>
      <c r="J422" s="173"/>
      <c r="K422" s="173"/>
      <c r="L422" s="173"/>
      <c r="M422" s="173"/>
      <c r="N422" s="173"/>
      <c r="O422" s="173"/>
      <c r="P422" s="173"/>
      <c r="Q422" s="173"/>
      <c r="R422" s="173"/>
      <c r="S422" s="173"/>
      <c r="T422" s="367"/>
      <c r="U422" s="367"/>
      <c r="V422" s="367"/>
      <c r="W422" s="367"/>
      <c r="X422" s="367"/>
      <c r="Y422" s="367"/>
      <c r="Z422" s="367"/>
      <c r="AA422" s="367"/>
      <c r="AB422" s="367"/>
      <c r="AC422" s="172"/>
      <c r="AD422" s="172"/>
      <c r="AE422" s="172"/>
      <c r="AF422" s="172"/>
      <c r="AG422" s="172"/>
      <c r="AH422" s="172"/>
      <c r="AI422" s="172"/>
      <c r="AJ422" s="172"/>
      <c r="AK422" s="172"/>
      <c r="AL422" s="172"/>
      <c r="AM422" s="172"/>
      <c r="AN422" s="172"/>
      <c r="AO422" s="172"/>
      <c r="AP422" s="172"/>
      <c r="AQ422" s="172"/>
      <c r="AR422" s="172"/>
      <c r="AS422" s="172"/>
      <c r="AT422" s="172"/>
    </row>
    <row r="423" spans="1:46" ht="25.5" customHeight="1" x14ac:dyDescent="0.25">
      <c r="A423" s="7"/>
      <c r="B423" s="172"/>
      <c r="C423" s="109" t="s">
        <v>1076</v>
      </c>
      <c r="D423" s="173"/>
      <c r="E423" s="173"/>
      <c r="F423" s="173"/>
      <c r="G423" s="173"/>
      <c r="H423" s="173"/>
      <c r="I423" s="173"/>
      <c r="J423" s="173"/>
      <c r="K423" s="173"/>
      <c r="L423" s="173"/>
      <c r="M423" s="173"/>
      <c r="N423" s="173"/>
      <c r="O423" s="173"/>
      <c r="P423" s="173"/>
      <c r="Q423" s="173"/>
      <c r="R423" s="173"/>
      <c r="S423" s="173"/>
      <c r="T423" s="367"/>
      <c r="U423" s="367"/>
      <c r="V423" s="367"/>
      <c r="W423" s="367"/>
      <c r="X423" s="367"/>
      <c r="Y423" s="367"/>
      <c r="Z423" s="367"/>
      <c r="AA423" s="367"/>
      <c r="AB423" s="367"/>
      <c r="AC423" s="172"/>
      <c r="AD423" s="172"/>
      <c r="AE423" s="172"/>
      <c r="AF423" s="172"/>
      <c r="AG423" s="172"/>
      <c r="AH423" s="172"/>
      <c r="AI423" s="172"/>
      <c r="AJ423" s="172"/>
      <c r="AK423" s="172"/>
      <c r="AL423" s="172"/>
      <c r="AM423" s="172"/>
      <c r="AN423" s="172"/>
      <c r="AO423" s="172"/>
      <c r="AP423" s="172"/>
      <c r="AQ423" s="172"/>
      <c r="AR423" s="172"/>
      <c r="AS423" s="172"/>
      <c r="AT423" s="172"/>
    </row>
    <row r="424" spans="1:46" ht="25.5" customHeight="1" x14ac:dyDescent="0.25">
      <c r="A424" s="7"/>
      <c r="B424" s="172"/>
      <c r="C424" s="109" t="s">
        <v>1077</v>
      </c>
      <c r="D424" s="173"/>
      <c r="E424" s="173"/>
      <c r="F424" s="173"/>
      <c r="G424" s="173"/>
      <c r="H424" s="173"/>
      <c r="I424" s="173"/>
      <c r="J424" s="173"/>
      <c r="K424" s="173"/>
      <c r="L424" s="173"/>
      <c r="M424" s="173"/>
      <c r="N424" s="173"/>
      <c r="O424" s="173"/>
      <c r="P424" s="173"/>
      <c r="Q424" s="173"/>
      <c r="R424" s="173"/>
      <c r="S424" s="173"/>
      <c r="T424" s="367"/>
      <c r="U424" s="367"/>
      <c r="V424" s="367"/>
      <c r="W424" s="367"/>
      <c r="X424" s="367"/>
      <c r="Y424" s="367"/>
      <c r="Z424" s="367"/>
      <c r="AA424" s="367"/>
      <c r="AB424" s="367"/>
      <c r="AC424" s="172"/>
      <c r="AD424" s="172"/>
      <c r="AE424" s="172"/>
      <c r="AF424" s="172"/>
      <c r="AG424" s="172"/>
      <c r="AH424" s="172"/>
      <c r="AI424" s="172"/>
      <c r="AJ424" s="172"/>
      <c r="AK424" s="172"/>
      <c r="AL424" s="172"/>
      <c r="AM424" s="172"/>
      <c r="AN424" s="172"/>
      <c r="AO424" s="172"/>
      <c r="AP424" s="172"/>
      <c r="AQ424" s="172"/>
      <c r="AR424" s="172"/>
      <c r="AS424" s="172"/>
      <c r="AT424" s="172"/>
    </row>
    <row r="425" spans="1:46" ht="25.5" customHeight="1" x14ac:dyDescent="0.25">
      <c r="A425" s="7"/>
      <c r="B425" s="172"/>
      <c r="C425" s="173" t="s">
        <v>23</v>
      </c>
      <c r="D425" s="173"/>
      <c r="E425" s="173"/>
      <c r="F425" s="173"/>
      <c r="G425" s="173"/>
      <c r="H425" s="173"/>
      <c r="I425" s="173"/>
      <c r="J425" s="173"/>
      <c r="K425" s="173"/>
      <c r="L425" s="173"/>
      <c r="M425" s="173"/>
      <c r="N425" s="173"/>
      <c r="O425" s="173"/>
      <c r="P425" s="173"/>
      <c r="Q425" s="173"/>
      <c r="R425" s="173"/>
      <c r="S425" s="173"/>
      <c r="T425" s="367"/>
      <c r="U425" s="367"/>
      <c r="V425" s="367"/>
      <c r="W425" s="367"/>
      <c r="X425" s="367"/>
      <c r="Y425" s="367"/>
      <c r="Z425" s="367"/>
      <c r="AA425" s="367"/>
      <c r="AB425" s="367"/>
      <c r="AC425" s="172"/>
      <c r="AD425" s="172"/>
      <c r="AE425" s="172"/>
      <c r="AF425" s="172"/>
      <c r="AG425" s="172"/>
      <c r="AH425" s="172"/>
      <c r="AI425" s="172"/>
      <c r="AJ425" s="172"/>
      <c r="AK425" s="172"/>
      <c r="AL425" s="172"/>
      <c r="AM425" s="172"/>
      <c r="AN425" s="172"/>
      <c r="AO425" s="172"/>
      <c r="AP425" s="172"/>
      <c r="AQ425" s="172"/>
      <c r="AR425" s="172"/>
      <c r="AS425" s="172"/>
      <c r="AT425" s="172"/>
    </row>
    <row r="426" spans="1:46" ht="25.5" customHeight="1" x14ac:dyDescent="0.2">
      <c r="A426" s="7"/>
      <c r="B426" s="172"/>
      <c r="C426" s="364"/>
      <c r="D426" s="364"/>
      <c r="E426" s="364"/>
      <c r="F426" s="364"/>
      <c r="G426" s="364"/>
      <c r="H426" s="364"/>
      <c r="I426" s="364"/>
      <c r="J426" s="364"/>
      <c r="K426" s="364"/>
      <c r="L426" s="364"/>
      <c r="M426" s="364"/>
      <c r="N426" s="364"/>
      <c r="O426" s="364"/>
      <c r="P426" s="364"/>
      <c r="Q426" s="364"/>
      <c r="R426" s="364"/>
      <c r="S426" s="364"/>
      <c r="T426" s="364"/>
      <c r="U426" s="364"/>
      <c r="V426" s="364"/>
      <c r="W426" s="364"/>
      <c r="X426" s="364"/>
      <c r="Y426" s="364"/>
      <c r="Z426" s="364"/>
      <c r="AA426" s="364"/>
      <c r="AB426" s="364"/>
      <c r="AC426" s="172"/>
      <c r="AD426" s="172"/>
      <c r="AE426" s="172"/>
      <c r="AF426" s="172"/>
      <c r="AG426" s="172"/>
      <c r="AH426" s="172"/>
      <c r="AI426" s="172"/>
      <c r="AJ426" s="172"/>
      <c r="AK426" s="172"/>
      <c r="AL426" s="172"/>
      <c r="AM426" s="172"/>
      <c r="AN426" s="172"/>
      <c r="AO426" s="172"/>
      <c r="AP426" s="172"/>
      <c r="AQ426" s="172"/>
      <c r="AR426" s="172"/>
      <c r="AS426" s="172"/>
      <c r="AT426" s="172"/>
    </row>
    <row r="427" spans="1:46" ht="26.25" customHeight="1" x14ac:dyDescent="0.2">
      <c r="A427" s="7"/>
      <c r="B427" s="172"/>
      <c r="C427" s="172"/>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row>
    <row r="428" spans="1:46" x14ac:dyDescent="0.2">
      <c r="A428" s="7"/>
      <c r="B428" s="172" t="s">
        <v>305</v>
      </c>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row>
    <row r="429" spans="1:46" x14ac:dyDescent="0.2">
      <c r="A429" s="7"/>
      <c r="B429" s="172"/>
      <c r="C429" s="172"/>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t="s">
        <v>24</v>
      </c>
      <c r="AE429" s="172"/>
      <c r="AF429" s="172"/>
      <c r="AG429" s="172"/>
      <c r="AH429" s="172"/>
      <c r="AI429" s="172"/>
      <c r="AJ429" s="172"/>
      <c r="AK429" s="172"/>
      <c r="AL429" s="172"/>
      <c r="AM429" s="172"/>
      <c r="AN429" s="172"/>
      <c r="AO429" s="172"/>
      <c r="AP429" s="172"/>
      <c r="AQ429" s="172"/>
      <c r="AR429" s="172"/>
      <c r="AS429" s="172"/>
      <c r="AT429" s="172"/>
    </row>
    <row r="430" spans="1:46" ht="25.5" customHeight="1" x14ac:dyDescent="0.25">
      <c r="A430" s="7"/>
      <c r="B430" s="172"/>
      <c r="C430" s="173" t="s">
        <v>306</v>
      </c>
      <c r="D430" s="173"/>
      <c r="E430" s="173"/>
      <c r="F430" s="173"/>
      <c r="G430" s="173"/>
      <c r="H430" s="173"/>
      <c r="I430" s="173"/>
      <c r="J430" s="173"/>
      <c r="K430" s="173"/>
      <c r="L430" s="173"/>
      <c r="M430" s="173"/>
      <c r="N430" s="173"/>
      <c r="O430" s="173"/>
      <c r="P430" s="173"/>
      <c r="Q430" s="173"/>
      <c r="R430" s="173"/>
      <c r="S430" s="173"/>
      <c r="T430" s="367"/>
      <c r="U430" s="367"/>
      <c r="V430" s="367"/>
      <c r="W430" s="367"/>
      <c r="X430" s="367"/>
      <c r="Y430" s="367"/>
      <c r="Z430" s="367"/>
      <c r="AA430" s="367"/>
      <c r="AB430" s="367"/>
      <c r="AC430" s="171"/>
      <c r="AD430" s="364"/>
      <c r="AE430" s="364"/>
      <c r="AF430" s="364"/>
      <c r="AG430" s="364"/>
      <c r="AH430" s="364"/>
      <c r="AI430" s="364"/>
      <c r="AJ430" s="364"/>
      <c r="AK430" s="364"/>
      <c r="AL430" s="364"/>
      <c r="AM430" s="364"/>
      <c r="AN430" s="364"/>
      <c r="AO430" s="364"/>
      <c r="AP430" s="364"/>
      <c r="AQ430" s="364"/>
      <c r="AR430" s="364"/>
      <c r="AS430" s="364"/>
      <c r="AT430" s="172"/>
    </row>
    <row r="431" spans="1:46" ht="25.5" customHeight="1" x14ac:dyDescent="0.25">
      <c r="A431" s="7"/>
      <c r="B431" s="172"/>
      <c r="C431" s="173" t="s">
        <v>307</v>
      </c>
      <c r="D431" s="173"/>
      <c r="E431" s="173"/>
      <c r="F431" s="173"/>
      <c r="G431" s="173"/>
      <c r="H431" s="173"/>
      <c r="I431" s="173"/>
      <c r="J431" s="173"/>
      <c r="K431" s="173"/>
      <c r="L431" s="173"/>
      <c r="M431" s="173"/>
      <c r="N431" s="173"/>
      <c r="O431" s="173"/>
      <c r="P431" s="173"/>
      <c r="Q431" s="173"/>
      <c r="R431" s="173"/>
      <c r="S431" s="173"/>
      <c r="T431" s="367"/>
      <c r="U431" s="367"/>
      <c r="V431" s="367"/>
      <c r="W431" s="367"/>
      <c r="X431" s="367"/>
      <c r="Y431" s="367"/>
      <c r="Z431" s="367"/>
      <c r="AA431" s="367"/>
      <c r="AB431" s="367"/>
      <c r="AC431" s="171"/>
      <c r="AD431" s="364"/>
      <c r="AE431" s="364"/>
      <c r="AF431" s="364"/>
      <c r="AG431" s="364"/>
      <c r="AH431" s="364"/>
      <c r="AI431" s="364"/>
      <c r="AJ431" s="364"/>
      <c r="AK431" s="364"/>
      <c r="AL431" s="364"/>
      <c r="AM431" s="364"/>
      <c r="AN431" s="364"/>
      <c r="AO431" s="364"/>
      <c r="AP431" s="364"/>
      <c r="AQ431" s="364"/>
      <c r="AR431" s="364"/>
      <c r="AS431" s="364"/>
      <c r="AT431" s="172"/>
    </row>
    <row r="432" spans="1:46" ht="15" customHeight="1" x14ac:dyDescent="0.25">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row>
    <row r="433" spans="1:46" ht="33.75" customHeight="1" x14ac:dyDescent="0.25">
      <c r="A433" s="7"/>
      <c r="B433" s="172"/>
      <c r="C433" s="359" t="s">
        <v>475</v>
      </c>
      <c r="D433" s="359"/>
      <c r="E433" s="359"/>
      <c r="F433" s="359"/>
      <c r="G433" s="359"/>
      <c r="H433" s="359"/>
      <c r="I433" s="359"/>
      <c r="J433" s="359"/>
      <c r="K433" s="359"/>
      <c r="L433" s="359"/>
      <c r="M433" s="359"/>
      <c r="N433" s="359"/>
      <c r="O433" s="359"/>
      <c r="P433" s="359"/>
      <c r="Q433" s="359"/>
      <c r="R433" s="359"/>
      <c r="S433" s="359"/>
      <c r="T433" s="364"/>
      <c r="U433" s="364"/>
      <c r="V433" s="364"/>
      <c r="W433" s="364"/>
      <c r="X433" s="364"/>
      <c r="Y433" s="364"/>
      <c r="Z433" s="364"/>
      <c r="AA433" s="364"/>
      <c r="AB433" s="364"/>
      <c r="AC433" s="172"/>
      <c r="AD433" s="172"/>
      <c r="AE433" s="172"/>
      <c r="AF433" s="172"/>
      <c r="AG433" s="172"/>
      <c r="AH433" s="172"/>
      <c r="AI433" s="172"/>
      <c r="AJ433" s="172"/>
      <c r="AK433" s="172"/>
      <c r="AL433" s="172"/>
      <c r="AM433" s="172"/>
      <c r="AN433" s="172"/>
      <c r="AO433" s="172"/>
      <c r="AP433" s="172"/>
      <c r="AQ433" s="172"/>
      <c r="AR433" s="172"/>
      <c r="AS433" s="172"/>
      <c r="AT433" s="172"/>
    </row>
    <row r="434" spans="1:46" x14ac:dyDescent="0.2">
      <c r="A434" s="7"/>
      <c r="B434" s="172"/>
      <c r="C434" s="172"/>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row>
    <row r="435" spans="1:46" ht="15.75" thickBot="1" x14ac:dyDescent="0.25">
      <c r="A435" s="7"/>
      <c r="B435" s="172"/>
      <c r="C435" s="172"/>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row>
    <row r="436" spans="1:46" ht="21" x14ac:dyDescent="0.35">
      <c r="A436" s="26" t="s">
        <v>487</v>
      </c>
      <c r="B436" s="18" t="s">
        <v>57</v>
      </c>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27"/>
    </row>
    <row r="437" spans="1:46" ht="15" customHeight="1" x14ac:dyDescent="0.2">
      <c r="A437" s="26"/>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row>
    <row r="438" spans="1:46" ht="33" customHeight="1" x14ac:dyDescent="0.25">
      <c r="A438" s="26"/>
      <c r="B438" s="355" t="s">
        <v>1098</v>
      </c>
      <c r="C438" s="374"/>
      <c r="D438" s="374"/>
      <c r="E438" s="374"/>
      <c r="F438" s="374"/>
      <c r="G438" s="374"/>
      <c r="H438" s="374"/>
      <c r="I438" s="374"/>
      <c r="J438" s="374"/>
      <c r="K438" s="374"/>
      <c r="L438" s="374"/>
      <c r="M438" s="374"/>
      <c r="N438" s="374"/>
      <c r="O438" s="374"/>
      <c r="P438" s="374"/>
      <c r="Q438" s="374"/>
      <c r="R438" s="374"/>
      <c r="S438" s="374"/>
      <c r="T438" s="392">
        <f>'Data (Hidden)'!C530</f>
        <v>0</v>
      </c>
      <c r="U438" s="392"/>
      <c r="V438" s="392"/>
      <c r="W438" s="392"/>
      <c r="X438" s="392"/>
      <c r="Y438" s="172"/>
      <c r="Z438" s="172"/>
      <c r="AA438" s="172"/>
      <c r="AB438" s="172"/>
      <c r="AC438" s="172"/>
      <c r="AD438" s="172"/>
      <c r="AE438" s="172"/>
      <c r="AF438" s="172"/>
      <c r="AG438" s="172"/>
    </row>
    <row r="439" spans="1:46" ht="25.5" customHeight="1" x14ac:dyDescent="0.25">
      <c r="A439" s="26"/>
      <c r="B439" s="173" t="s">
        <v>469</v>
      </c>
      <c r="C439" s="173"/>
      <c r="D439" s="173"/>
      <c r="E439" s="173"/>
      <c r="F439" s="173"/>
      <c r="G439" s="173"/>
      <c r="H439" s="173"/>
      <c r="I439" s="173"/>
      <c r="J439" s="173"/>
      <c r="K439" s="173"/>
      <c r="L439" s="173"/>
      <c r="M439" s="173"/>
      <c r="N439" s="173"/>
      <c r="O439" s="173"/>
      <c r="P439" s="173"/>
      <c r="Q439" s="173"/>
      <c r="R439" s="173"/>
      <c r="S439" s="173"/>
      <c r="T439" s="391"/>
      <c r="U439" s="391"/>
      <c r="V439" s="391"/>
      <c r="W439" s="391"/>
      <c r="X439" s="391"/>
      <c r="Y439" s="172"/>
      <c r="Z439" s="172"/>
      <c r="AA439" s="172"/>
      <c r="AB439" s="172"/>
      <c r="AC439" s="172"/>
      <c r="AD439" s="172"/>
      <c r="AE439" s="172"/>
      <c r="AF439" s="172"/>
      <c r="AG439" s="172"/>
    </row>
    <row r="440" spans="1:46" ht="25.5" customHeight="1" x14ac:dyDescent="0.2">
      <c r="A440" s="26"/>
      <c r="B440" s="172"/>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row>
    <row r="441" spans="1:46" ht="25.5" customHeight="1" x14ac:dyDescent="0.2">
      <c r="A441" s="26"/>
      <c r="B441" s="14" t="s">
        <v>470</v>
      </c>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row>
    <row r="442" spans="1:46" ht="25.5" customHeight="1" x14ac:dyDescent="0.25">
      <c r="A442" s="26"/>
      <c r="B442" s="109" t="s">
        <v>1081</v>
      </c>
      <c r="C442" s="173"/>
      <c r="D442" s="109"/>
      <c r="E442" s="109"/>
      <c r="F442" s="109"/>
      <c r="G442" s="109"/>
      <c r="H442" s="109"/>
      <c r="I442" s="109"/>
      <c r="J442" s="109"/>
      <c r="K442" s="109"/>
      <c r="L442" s="109"/>
      <c r="M442" s="109"/>
      <c r="N442" s="109"/>
      <c r="O442" s="109"/>
      <c r="P442" s="109"/>
      <c r="Q442" s="109"/>
      <c r="R442" s="109"/>
      <c r="S442" s="109"/>
      <c r="T442" s="19"/>
      <c r="U442" s="384" t="s">
        <v>149</v>
      </c>
      <c r="V442" s="355"/>
      <c r="W442" s="398"/>
      <c r="X442" s="19"/>
      <c r="Y442" s="384" t="s">
        <v>46</v>
      </c>
      <c r="Z442" s="385"/>
      <c r="AA442" s="19"/>
      <c r="AB442" s="384" t="s">
        <v>47</v>
      </c>
      <c r="AC442" s="385"/>
      <c r="AD442" s="385"/>
      <c r="AE442" s="385"/>
      <c r="AF442" s="385"/>
      <c r="AG442" s="27"/>
    </row>
    <row r="443" spans="1:46" ht="25.5" customHeight="1" x14ac:dyDescent="0.25">
      <c r="A443" s="26"/>
      <c r="B443" s="256" t="s">
        <v>1080</v>
      </c>
      <c r="C443" s="183"/>
      <c r="D443" s="183"/>
      <c r="E443" s="183"/>
      <c r="F443" s="183"/>
      <c r="G443" s="183"/>
      <c r="H443" s="183"/>
      <c r="I443" s="183"/>
      <c r="J443" s="183"/>
      <c r="K443" s="183"/>
      <c r="L443" s="183"/>
      <c r="M443" s="183"/>
      <c r="N443" s="183"/>
      <c r="O443" s="173"/>
      <c r="P443" s="173"/>
      <c r="Q443" s="173"/>
      <c r="R443" s="173"/>
      <c r="S443" s="173"/>
      <c r="T443" s="367"/>
      <c r="U443" s="367"/>
      <c r="V443" s="367"/>
      <c r="W443" s="171"/>
      <c r="X443" s="364"/>
      <c r="Y443" s="364"/>
      <c r="Z443" s="364"/>
      <c r="AA443" s="364"/>
      <c r="AB443" s="364"/>
      <c r="AC443" s="364"/>
      <c r="AD443" s="364"/>
      <c r="AE443" s="364"/>
      <c r="AF443" s="364"/>
      <c r="AG443" s="27"/>
    </row>
    <row r="444" spans="1:46" ht="25.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184"/>
      <c r="AF444" s="184"/>
      <c r="AG444" s="27"/>
    </row>
    <row r="445" spans="1:46" ht="25.5" customHeight="1" x14ac:dyDescent="0.25">
      <c r="A445" s="26"/>
      <c r="B445" s="26"/>
      <c r="C445" s="26"/>
      <c r="D445" s="26"/>
      <c r="E445" s="26"/>
      <c r="F445" s="26"/>
      <c r="G445" s="26"/>
      <c r="H445" s="26"/>
      <c r="I445" s="26"/>
      <c r="J445" s="26"/>
      <c r="K445" s="26"/>
      <c r="L445" s="26"/>
      <c r="M445" s="26"/>
      <c r="N445" s="26"/>
      <c r="O445" s="26"/>
      <c r="P445" s="26"/>
      <c r="Q445" s="26"/>
      <c r="R445" s="26"/>
      <c r="S445" s="26"/>
      <c r="T445" s="185" t="s">
        <v>472</v>
      </c>
      <c r="U445" s="186"/>
      <c r="V445" s="186"/>
      <c r="W445" s="26"/>
      <c r="X445" s="346" t="s">
        <v>1074</v>
      </c>
      <c r="Y445" s="186"/>
      <c r="Z445" s="186"/>
      <c r="AA445" s="26"/>
      <c r="AB445" s="26"/>
      <c r="AC445" s="26"/>
      <c r="AD445" s="26"/>
      <c r="AE445" s="184"/>
      <c r="AF445" s="184"/>
      <c r="AG445" s="27"/>
    </row>
    <row r="446" spans="1:46" ht="25.5" customHeight="1" x14ac:dyDescent="0.25">
      <c r="A446" s="7"/>
      <c r="B446" s="183" t="s">
        <v>223</v>
      </c>
      <c r="C446" s="183"/>
      <c r="D446" s="183"/>
      <c r="E446" s="183"/>
      <c r="F446" s="183"/>
      <c r="G446" s="183"/>
      <c r="H446" s="183"/>
      <c r="I446" s="183"/>
      <c r="J446" s="183"/>
      <c r="K446" s="183"/>
      <c r="L446" s="183"/>
      <c r="M446" s="183"/>
      <c r="N446" s="183"/>
      <c r="O446" s="173"/>
      <c r="P446" s="173"/>
      <c r="Q446" s="173"/>
      <c r="R446" s="173"/>
      <c r="S446" s="173"/>
      <c r="T446" s="367"/>
      <c r="U446" s="367"/>
      <c r="V446" s="367"/>
      <c r="W446" s="173"/>
      <c r="X446" s="367"/>
      <c r="Y446" s="367"/>
      <c r="Z446" s="367"/>
      <c r="AA446" s="172"/>
      <c r="AB446" s="172"/>
      <c r="AC446" s="172"/>
      <c r="AD446" s="172"/>
      <c r="AE446" s="172"/>
      <c r="AF446" s="172"/>
      <c r="AG446" s="172"/>
    </row>
    <row r="447" spans="1:46" ht="25.5" customHeight="1" x14ac:dyDescent="0.25">
      <c r="A447" s="7"/>
      <c r="B447" s="183" t="s">
        <v>222</v>
      </c>
      <c r="C447" s="183"/>
      <c r="D447" s="183"/>
      <c r="E447" s="183"/>
      <c r="F447" s="183"/>
      <c r="G447" s="183"/>
      <c r="H447" s="183"/>
      <c r="I447" s="183"/>
      <c r="J447" s="183"/>
      <c r="K447" s="183"/>
      <c r="L447" s="183"/>
      <c r="M447" s="183"/>
      <c r="N447" s="183"/>
      <c r="O447" s="173"/>
      <c r="P447" s="173"/>
      <c r="Q447" s="173"/>
      <c r="R447" s="173"/>
      <c r="S447" s="173"/>
      <c r="T447" s="364"/>
      <c r="U447" s="364"/>
      <c r="V447" s="364"/>
      <c r="W447" s="173"/>
      <c r="X447" s="364"/>
      <c r="Y447" s="364"/>
      <c r="Z447" s="364"/>
      <c r="AA447" s="172"/>
      <c r="AB447" s="172"/>
      <c r="AC447" s="172"/>
      <c r="AD447" s="172"/>
      <c r="AE447" s="172"/>
      <c r="AF447" s="172"/>
      <c r="AG447" s="172"/>
    </row>
    <row r="448" spans="1:46" ht="25.5" customHeight="1" thickBot="1" x14ac:dyDescent="0.25">
      <c r="A448" s="7"/>
      <c r="B448" s="172"/>
      <c r="C448" s="172"/>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row>
    <row r="449" spans="1:121" ht="21" x14ac:dyDescent="0.35">
      <c r="A449" s="26" t="s">
        <v>906</v>
      </c>
      <c r="B449" s="18" t="s">
        <v>58</v>
      </c>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27"/>
    </row>
    <row r="450" spans="1:121" ht="21" x14ac:dyDescent="0.35">
      <c r="A450" s="26"/>
      <c r="B450" s="291"/>
      <c r="C450" s="291"/>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291"/>
      <c r="Z450" s="291"/>
      <c r="AA450" s="291"/>
      <c r="AB450" s="291"/>
      <c r="AC450" s="291"/>
      <c r="AD450" s="291"/>
      <c r="AE450" s="291"/>
      <c r="AF450" s="291"/>
      <c r="AG450" s="27"/>
    </row>
    <row r="451" spans="1:121" ht="33" customHeight="1" x14ac:dyDescent="0.25">
      <c r="A451" s="26"/>
      <c r="B451" s="355" t="s">
        <v>1099</v>
      </c>
      <c r="C451" s="374"/>
      <c r="D451" s="374"/>
      <c r="E451" s="374"/>
      <c r="F451" s="374"/>
      <c r="G451" s="374"/>
      <c r="H451" s="374"/>
      <c r="I451" s="374"/>
      <c r="J451" s="374"/>
      <c r="K451" s="374"/>
      <c r="L451" s="374"/>
      <c r="M451" s="374"/>
      <c r="N451" s="374"/>
      <c r="O451" s="374"/>
      <c r="P451" s="374"/>
      <c r="Q451" s="374"/>
      <c r="R451" s="374"/>
      <c r="S451" s="374"/>
      <c r="T451" s="392">
        <f>'Data (Hidden)'!C534</f>
        <v>0</v>
      </c>
      <c r="U451" s="392"/>
      <c r="V451" s="392"/>
      <c r="W451" s="392"/>
      <c r="X451" s="392"/>
      <c r="Y451" s="290"/>
      <c r="Z451" s="290"/>
      <c r="AA451" s="290"/>
      <c r="AB451" s="290"/>
      <c r="AC451" s="290"/>
      <c r="AD451" s="290"/>
      <c r="AE451" s="290"/>
      <c r="AF451" s="290"/>
      <c r="AG451" s="290"/>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c r="CR451" s="43"/>
      <c r="CS451" s="43"/>
      <c r="CT451" s="43"/>
      <c r="CU451" s="43"/>
      <c r="CV451" s="43"/>
      <c r="CW451" s="43"/>
      <c r="CX451" s="43"/>
      <c r="CY451" s="43"/>
      <c r="CZ451" s="43"/>
      <c r="DA451" s="43"/>
      <c r="DB451" s="43"/>
      <c r="DC451" s="43"/>
      <c r="DD451" s="43"/>
      <c r="DE451" s="43"/>
      <c r="DF451" s="43"/>
      <c r="DG451" s="43"/>
      <c r="DH451" s="43"/>
      <c r="DI451" s="43"/>
      <c r="DJ451" s="43"/>
      <c r="DK451" s="43"/>
      <c r="DL451" s="43"/>
      <c r="DM451" s="43"/>
      <c r="DN451" s="43"/>
      <c r="DO451" s="43"/>
      <c r="DP451" s="43"/>
      <c r="DQ451" s="43"/>
    </row>
    <row r="452" spans="1:121" ht="26.25" customHeight="1" x14ac:dyDescent="0.2">
      <c r="A452" s="26"/>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row>
    <row r="453" spans="1:121" x14ac:dyDescent="0.2">
      <c r="A453" s="26"/>
      <c r="B453" s="28" t="s">
        <v>308</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row>
    <row r="454" spans="1:121" ht="45.75" customHeight="1" x14ac:dyDescent="0.2">
      <c r="A454" s="26"/>
      <c r="B454" s="188" t="s">
        <v>309</v>
      </c>
      <c r="C454" s="188"/>
      <c r="D454" s="293"/>
      <c r="E454" s="293"/>
      <c r="F454" s="387" t="s">
        <v>1083</v>
      </c>
      <c r="G454" s="388"/>
      <c r="H454" s="388"/>
      <c r="I454" s="388"/>
      <c r="J454" s="388"/>
      <c r="K454" s="388"/>
      <c r="L454" s="388"/>
      <c r="M454" s="388"/>
      <c r="N454" s="388"/>
      <c r="O454" s="388"/>
      <c r="P454" s="388"/>
      <c r="Q454" s="388"/>
      <c r="R454" s="388"/>
      <c r="S454" s="388"/>
      <c r="T454" s="388"/>
      <c r="U454" s="388"/>
      <c r="V454" s="388"/>
      <c r="W454" s="388"/>
      <c r="X454" s="388"/>
      <c r="Y454" s="388"/>
      <c r="Z454" s="388"/>
      <c r="AA454" s="386"/>
      <c r="AB454" s="386"/>
      <c r="AC454" s="386"/>
      <c r="AD454" s="386"/>
      <c r="AE454" s="386"/>
      <c r="AF454" s="386"/>
      <c r="AG454" s="27"/>
    </row>
    <row r="455" spans="1:121" ht="36" customHeight="1" x14ac:dyDescent="0.2">
      <c r="A455" s="26"/>
      <c r="B455" s="294" t="s">
        <v>50</v>
      </c>
      <c r="C455" s="27"/>
      <c r="D455" s="27"/>
      <c r="E455" s="27"/>
      <c r="F455" s="387" t="s">
        <v>1084</v>
      </c>
      <c r="G455" s="388"/>
      <c r="H455" s="388"/>
      <c r="I455" s="388"/>
      <c r="J455" s="388"/>
      <c r="K455" s="388"/>
      <c r="L455" s="388"/>
      <c r="M455" s="388"/>
      <c r="N455" s="388"/>
      <c r="O455" s="388"/>
      <c r="P455" s="388"/>
      <c r="Q455" s="388"/>
      <c r="R455" s="388"/>
      <c r="S455" s="388"/>
      <c r="T455" s="388"/>
      <c r="U455" s="388"/>
      <c r="V455" s="388"/>
      <c r="W455" s="388"/>
      <c r="X455" s="388"/>
      <c r="Y455" s="388"/>
      <c r="Z455" s="388"/>
      <c r="AA455" s="386"/>
      <c r="AB455" s="386"/>
      <c r="AC455" s="386"/>
      <c r="AD455" s="386"/>
      <c r="AE455" s="386"/>
      <c r="AF455" s="386"/>
      <c r="AG455" s="27"/>
    </row>
    <row r="456" spans="1:121" ht="33.75" hidden="1" customHeight="1" x14ac:dyDescent="0.2">
      <c r="A456" s="26"/>
      <c r="B456" s="27"/>
      <c r="C456" s="27"/>
      <c r="D456" s="27"/>
      <c r="E456" s="27"/>
      <c r="F456" s="388" t="s">
        <v>398</v>
      </c>
      <c r="G456" s="388"/>
      <c r="H456" s="388"/>
      <c r="I456" s="388"/>
      <c r="J456" s="388"/>
      <c r="K456" s="388"/>
      <c r="L456" s="388"/>
      <c r="M456" s="388"/>
      <c r="N456" s="388"/>
      <c r="O456" s="388"/>
      <c r="P456" s="388"/>
      <c r="Q456" s="388"/>
      <c r="R456" s="388"/>
      <c r="S456" s="388"/>
      <c r="T456" s="388"/>
      <c r="U456" s="388"/>
      <c r="V456" s="388"/>
      <c r="W456" s="388"/>
      <c r="X456" s="388"/>
      <c r="Y456" s="388"/>
      <c r="Z456" s="388"/>
      <c r="AA456" s="386"/>
      <c r="AB456" s="386"/>
      <c r="AC456" s="386"/>
      <c r="AD456" s="386"/>
      <c r="AE456" s="386"/>
      <c r="AF456" s="386"/>
      <c r="AG456" s="27"/>
    </row>
    <row r="457" spans="1:121" ht="33.75" customHeight="1" x14ac:dyDescent="0.2">
      <c r="A457" s="26"/>
      <c r="B457" s="27"/>
      <c r="C457" s="27"/>
      <c r="D457" s="27"/>
      <c r="E457" s="27"/>
      <c r="F457" s="387" t="s">
        <v>1100</v>
      </c>
      <c r="G457" s="388"/>
      <c r="H457" s="388"/>
      <c r="I457" s="388"/>
      <c r="J457" s="388"/>
      <c r="K457" s="388"/>
      <c r="L457" s="388"/>
      <c r="M457" s="388"/>
      <c r="N457" s="388"/>
      <c r="O457" s="388"/>
      <c r="P457" s="388"/>
      <c r="Q457" s="388"/>
      <c r="R457" s="388"/>
      <c r="S457" s="388"/>
      <c r="T457" s="388"/>
      <c r="U457" s="388"/>
      <c r="V457" s="388"/>
      <c r="W457" s="388"/>
      <c r="X457" s="388"/>
      <c r="Y457" s="388"/>
      <c r="Z457" s="388"/>
      <c r="AA457" s="386"/>
      <c r="AB457" s="386"/>
      <c r="AC457" s="386"/>
      <c r="AD457" s="386"/>
      <c r="AE457" s="386"/>
      <c r="AF457" s="386"/>
      <c r="AG457" s="27"/>
    </row>
    <row r="458" spans="1:121" ht="35.25" customHeight="1" x14ac:dyDescent="0.2">
      <c r="A458" s="26"/>
      <c r="B458" s="27"/>
      <c r="C458" s="27"/>
      <c r="D458" s="27"/>
      <c r="E458" s="27"/>
      <c r="F458" s="388" t="s">
        <v>443</v>
      </c>
      <c r="G458" s="388"/>
      <c r="H458" s="388"/>
      <c r="I458" s="388"/>
      <c r="J458" s="388"/>
      <c r="K458" s="388"/>
      <c r="L458" s="388"/>
      <c r="M458" s="388"/>
      <c r="N458" s="388"/>
      <c r="O458" s="388"/>
      <c r="P458" s="388"/>
      <c r="Q458" s="388"/>
      <c r="R458" s="388"/>
      <c r="S458" s="388"/>
      <c r="T458" s="388"/>
      <c r="U458" s="388"/>
      <c r="V458" s="388"/>
      <c r="W458" s="388"/>
      <c r="X458" s="388"/>
      <c r="Y458" s="388"/>
      <c r="Z458" s="388"/>
      <c r="AA458" s="386"/>
      <c r="AB458" s="386"/>
      <c r="AC458" s="386"/>
      <c r="AD458" s="386"/>
      <c r="AE458" s="386"/>
      <c r="AF458" s="386"/>
      <c r="AG458" s="27"/>
    </row>
    <row r="459" spans="1:121" ht="23.25" customHeight="1" x14ac:dyDescent="0.2">
      <c r="A459" s="26"/>
      <c r="B459" s="27"/>
      <c r="C459" s="27"/>
      <c r="D459" s="27"/>
      <c r="E459" s="27"/>
      <c r="F459" s="387" t="s">
        <v>1086</v>
      </c>
      <c r="G459" s="388"/>
      <c r="H459" s="388"/>
      <c r="I459" s="388"/>
      <c r="J459" s="388"/>
      <c r="K459" s="388"/>
      <c r="L459" s="388"/>
      <c r="M459" s="388"/>
      <c r="N459" s="388"/>
      <c r="O459" s="388"/>
      <c r="P459" s="388"/>
      <c r="Q459" s="388"/>
      <c r="R459" s="388"/>
      <c r="S459" s="388"/>
      <c r="T459" s="388"/>
      <c r="U459" s="388"/>
      <c r="V459" s="388"/>
      <c r="W459" s="388"/>
      <c r="X459" s="388"/>
      <c r="Y459" s="388"/>
      <c r="Z459" s="388"/>
      <c r="AA459" s="386"/>
      <c r="AB459" s="386"/>
      <c r="AC459" s="386"/>
      <c r="AD459" s="386"/>
      <c r="AE459" s="386"/>
      <c r="AF459" s="386"/>
      <c r="AG459" s="27"/>
    </row>
    <row r="460" spans="1:121" ht="22.5" customHeight="1" x14ac:dyDescent="0.2">
      <c r="A460" s="26"/>
      <c r="B460" s="172"/>
      <c r="C460" s="172"/>
      <c r="D460" s="172"/>
      <c r="E460" s="172"/>
      <c r="F460" s="388" t="s">
        <v>267</v>
      </c>
      <c r="G460" s="388"/>
      <c r="H460" s="388"/>
      <c r="I460" s="388"/>
      <c r="J460" s="388"/>
      <c r="K460" s="388"/>
      <c r="L460" s="388"/>
      <c r="M460" s="388"/>
      <c r="N460" s="388"/>
      <c r="O460" s="388"/>
      <c r="P460" s="388"/>
      <c r="Q460" s="388"/>
      <c r="R460" s="388"/>
      <c r="S460" s="388"/>
      <c r="T460" s="388"/>
      <c r="U460" s="388"/>
      <c r="V460" s="388"/>
      <c r="W460" s="388"/>
      <c r="X460" s="388"/>
      <c r="Y460" s="388"/>
      <c r="Z460" s="388"/>
      <c r="AA460" s="386"/>
      <c r="AB460" s="386"/>
      <c r="AC460" s="386"/>
      <c r="AD460" s="386"/>
      <c r="AE460" s="386"/>
      <c r="AF460" s="386"/>
      <c r="AG460" s="27"/>
    </row>
    <row r="461" spans="1:121" ht="25.5" customHeight="1" x14ac:dyDescent="0.2">
      <c r="A461" s="26"/>
      <c r="B461" s="27"/>
      <c r="C461" s="27"/>
      <c r="D461" s="27"/>
      <c r="E461" s="27"/>
      <c r="F461" s="376"/>
      <c r="G461" s="376"/>
      <c r="H461" s="376"/>
      <c r="I461" s="376"/>
      <c r="J461" s="376"/>
      <c r="K461" s="376"/>
      <c r="L461" s="376"/>
      <c r="M461" s="376"/>
      <c r="N461" s="376"/>
      <c r="O461" s="376"/>
      <c r="P461" s="376"/>
      <c r="Q461" s="376"/>
      <c r="R461" s="376"/>
      <c r="S461" s="376"/>
      <c r="T461" s="376"/>
      <c r="U461" s="376"/>
      <c r="V461" s="376"/>
      <c r="W461" s="376"/>
      <c r="X461" s="376"/>
      <c r="Y461" s="376"/>
      <c r="Z461" s="376"/>
      <c r="AA461" s="376"/>
      <c r="AB461" s="376"/>
      <c r="AC461" s="376"/>
      <c r="AD461" s="376"/>
      <c r="AE461" s="376"/>
      <c r="AF461" s="376"/>
      <c r="AG461" s="27"/>
    </row>
    <row r="462" spans="1:121" ht="25.5" customHeight="1" x14ac:dyDescent="0.2">
      <c r="A462" s="26"/>
      <c r="B462" s="27"/>
      <c r="C462" s="27"/>
      <c r="D462" s="27"/>
      <c r="E462" s="27"/>
      <c r="F462" s="393" t="s">
        <v>1087</v>
      </c>
      <c r="G462" s="393"/>
      <c r="H462" s="393"/>
      <c r="I462" s="393"/>
      <c r="J462" s="393"/>
      <c r="K462" s="393"/>
      <c r="L462" s="393"/>
      <c r="M462" s="393"/>
      <c r="N462" s="393"/>
      <c r="O462" s="393"/>
      <c r="P462" s="393"/>
      <c r="Q462" s="393"/>
      <c r="R462" s="393"/>
      <c r="S462" s="393"/>
      <c r="T462" s="393"/>
      <c r="U462" s="393"/>
      <c r="V462" s="393"/>
      <c r="W462" s="393"/>
      <c r="X462" s="393"/>
      <c r="Y462" s="393"/>
      <c r="Z462" s="393"/>
      <c r="AA462" s="386"/>
      <c r="AB462" s="386"/>
      <c r="AC462" s="386"/>
      <c r="AD462" s="386"/>
      <c r="AE462" s="386"/>
      <c r="AF462" s="386"/>
      <c r="AG462" s="27"/>
    </row>
    <row r="463" spans="1:121" ht="25.5" customHeight="1" x14ac:dyDescent="0.2">
      <c r="A463" s="7"/>
      <c r="B463" s="172"/>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BP463" s="150"/>
    </row>
    <row r="464" spans="1:121" x14ac:dyDescent="0.25">
      <c r="BP464" s="150"/>
    </row>
  </sheetData>
  <sheetProtection sheet="1" objects="1" scenarios="1"/>
  <mergeCells count="2008">
    <mergeCell ref="F462:Z462"/>
    <mergeCell ref="AA462:AF462"/>
    <mergeCell ref="BY115:CP115"/>
    <mergeCell ref="CQ115:CT115"/>
    <mergeCell ref="CU115:CX115"/>
    <mergeCell ref="BY116:CP116"/>
    <mergeCell ref="CQ116:CT116"/>
    <mergeCell ref="CU116:CX116"/>
    <mergeCell ref="CQ117:CT117"/>
    <mergeCell ref="CU117:CX117"/>
    <mergeCell ref="CQ118:CT118"/>
    <mergeCell ref="CU118:CX118"/>
    <mergeCell ref="BY109:CP109"/>
    <mergeCell ref="CQ109:CT109"/>
    <mergeCell ref="CU109:CX109"/>
    <mergeCell ref="BY110:CP110"/>
    <mergeCell ref="CQ110:CT110"/>
    <mergeCell ref="CU110:CX110"/>
    <mergeCell ref="BY111:CP111"/>
    <mergeCell ref="CQ111:CT111"/>
    <mergeCell ref="CU111:CX111"/>
    <mergeCell ref="BY112:CP112"/>
    <mergeCell ref="CQ112:CT112"/>
    <mergeCell ref="CU112:CX112"/>
    <mergeCell ref="BY113:CP113"/>
    <mergeCell ref="CQ113:CT113"/>
    <mergeCell ref="CU113:CX113"/>
    <mergeCell ref="BY114:CP114"/>
    <mergeCell ref="CQ114:CT114"/>
    <mergeCell ref="CU114:CX114"/>
    <mergeCell ref="F459:Z459"/>
    <mergeCell ref="AA459:AF459"/>
    <mergeCell ref="BY103:CP103"/>
    <mergeCell ref="CQ103:CT103"/>
    <mergeCell ref="CU103:CX103"/>
    <mergeCell ref="BY104:CP104"/>
    <mergeCell ref="CQ104:CT104"/>
    <mergeCell ref="CU104:CX104"/>
    <mergeCell ref="BY105:CP105"/>
    <mergeCell ref="CQ105:CT105"/>
    <mergeCell ref="CU105:CX105"/>
    <mergeCell ref="BY106:CP106"/>
    <mergeCell ref="CQ106:CT106"/>
    <mergeCell ref="CU106:CX106"/>
    <mergeCell ref="BY107:CP107"/>
    <mergeCell ref="CQ107:CT107"/>
    <mergeCell ref="CU107:CX107"/>
    <mergeCell ref="BY108:CP108"/>
    <mergeCell ref="CQ108:CT108"/>
    <mergeCell ref="CU108:CX108"/>
    <mergeCell ref="BY97:CP97"/>
    <mergeCell ref="CQ97:CT97"/>
    <mergeCell ref="CU97:CX97"/>
    <mergeCell ref="BY98:CP98"/>
    <mergeCell ref="CQ98:CT98"/>
    <mergeCell ref="CU98:CX98"/>
    <mergeCell ref="BY99:CP99"/>
    <mergeCell ref="CQ99:CT99"/>
    <mergeCell ref="CU99:CX99"/>
    <mergeCell ref="BY100:CP100"/>
    <mergeCell ref="CQ100:CT100"/>
    <mergeCell ref="CU100:CX100"/>
    <mergeCell ref="BY101:CP101"/>
    <mergeCell ref="CQ101:CT101"/>
    <mergeCell ref="CU101:CX101"/>
    <mergeCell ref="BY102:CP102"/>
    <mergeCell ref="CQ102:CT102"/>
    <mergeCell ref="CU102:CX102"/>
    <mergeCell ref="BY91:CP91"/>
    <mergeCell ref="CQ91:CT91"/>
    <mergeCell ref="CU91:CX91"/>
    <mergeCell ref="BY92:CP92"/>
    <mergeCell ref="CQ92:CT92"/>
    <mergeCell ref="CU92:CX92"/>
    <mergeCell ref="BY93:CP93"/>
    <mergeCell ref="CQ93:CT93"/>
    <mergeCell ref="CU93:CX93"/>
    <mergeCell ref="BY94:CP94"/>
    <mergeCell ref="CQ94:CT94"/>
    <mergeCell ref="CU94:CX94"/>
    <mergeCell ref="BY95:CP95"/>
    <mergeCell ref="CQ95:CT95"/>
    <mergeCell ref="CU95:CX95"/>
    <mergeCell ref="BY96:CP96"/>
    <mergeCell ref="CQ96:CT96"/>
    <mergeCell ref="CU96:CX96"/>
    <mergeCell ref="BY85:CP85"/>
    <mergeCell ref="CQ85:CT85"/>
    <mergeCell ref="CU85:CX85"/>
    <mergeCell ref="BY86:CP86"/>
    <mergeCell ref="CQ86:CT86"/>
    <mergeCell ref="CU86:CX86"/>
    <mergeCell ref="BY87:CP87"/>
    <mergeCell ref="CQ87:CT87"/>
    <mergeCell ref="CU87:CX87"/>
    <mergeCell ref="BY88:CP88"/>
    <mergeCell ref="CQ88:CT88"/>
    <mergeCell ref="CU88:CX88"/>
    <mergeCell ref="BY89:CP89"/>
    <mergeCell ref="CQ89:CT89"/>
    <mergeCell ref="CU89:CX89"/>
    <mergeCell ref="BY90:CP90"/>
    <mergeCell ref="CQ90:CT90"/>
    <mergeCell ref="CU90:CX90"/>
    <mergeCell ref="BY79:CP79"/>
    <mergeCell ref="CQ79:CT79"/>
    <mergeCell ref="CU79:CX79"/>
    <mergeCell ref="BY80:CP80"/>
    <mergeCell ref="CQ80:CT80"/>
    <mergeCell ref="CU80:CX80"/>
    <mergeCell ref="BY81:CP81"/>
    <mergeCell ref="CQ81:CT81"/>
    <mergeCell ref="CU81:CX81"/>
    <mergeCell ref="BY82:CP82"/>
    <mergeCell ref="CQ82:CT82"/>
    <mergeCell ref="CU82:CX82"/>
    <mergeCell ref="BY83:CP83"/>
    <mergeCell ref="CQ83:CT83"/>
    <mergeCell ref="CU83:CX83"/>
    <mergeCell ref="BY84:CP84"/>
    <mergeCell ref="CQ84:CT84"/>
    <mergeCell ref="CU84:CX84"/>
    <mergeCell ref="BY73:CP73"/>
    <mergeCell ref="CQ73:CT73"/>
    <mergeCell ref="CU73:CX73"/>
    <mergeCell ref="BY74:CP74"/>
    <mergeCell ref="CQ74:CT74"/>
    <mergeCell ref="CU74:CX74"/>
    <mergeCell ref="BY75:CP75"/>
    <mergeCell ref="CQ75:CT75"/>
    <mergeCell ref="CU75:CX75"/>
    <mergeCell ref="BY76:CP76"/>
    <mergeCell ref="CQ76:CT76"/>
    <mergeCell ref="CU76:CX76"/>
    <mergeCell ref="BY77:CP77"/>
    <mergeCell ref="CQ77:CT77"/>
    <mergeCell ref="CU77:CX77"/>
    <mergeCell ref="BY78:CP78"/>
    <mergeCell ref="CQ78:CT78"/>
    <mergeCell ref="CU78:CX78"/>
    <mergeCell ref="BY67:CP67"/>
    <mergeCell ref="CQ67:CT67"/>
    <mergeCell ref="CU67:CX67"/>
    <mergeCell ref="BY68:CP68"/>
    <mergeCell ref="CQ68:CT68"/>
    <mergeCell ref="CU68:CX68"/>
    <mergeCell ref="BY69:CP69"/>
    <mergeCell ref="CQ69:CT69"/>
    <mergeCell ref="CU69:CX69"/>
    <mergeCell ref="BY70:CP70"/>
    <mergeCell ref="CQ70:CT70"/>
    <mergeCell ref="CU70:CX70"/>
    <mergeCell ref="BY71:CP71"/>
    <mergeCell ref="CQ71:CT71"/>
    <mergeCell ref="CU71:CX71"/>
    <mergeCell ref="BY72:CP72"/>
    <mergeCell ref="CQ72:CT72"/>
    <mergeCell ref="CU72:CX72"/>
    <mergeCell ref="BY53:CP53"/>
    <mergeCell ref="DC53:DE53"/>
    <mergeCell ref="BY54:CP54"/>
    <mergeCell ref="DC54:DE54"/>
    <mergeCell ref="BY55:CP55"/>
    <mergeCell ref="DC55:DE55"/>
    <mergeCell ref="BY56:CP56"/>
    <mergeCell ref="DC56:DE56"/>
    <mergeCell ref="BY57:CP57"/>
    <mergeCell ref="DC57:DE57"/>
    <mergeCell ref="BY58:CP58"/>
    <mergeCell ref="DC58:DE58"/>
    <mergeCell ref="BY59:CP59"/>
    <mergeCell ref="DC59:DE59"/>
    <mergeCell ref="CQ66:CT66"/>
    <mergeCell ref="CU66:CX66"/>
    <mergeCell ref="DC66:DF66"/>
    <mergeCell ref="BY44:CP44"/>
    <mergeCell ref="DC44:DE44"/>
    <mergeCell ref="BY45:CP45"/>
    <mergeCell ref="DC45:DE45"/>
    <mergeCell ref="BY46:CP46"/>
    <mergeCell ref="DC46:DE46"/>
    <mergeCell ref="BY47:CP47"/>
    <mergeCell ref="DC47:DE47"/>
    <mergeCell ref="BY48:CP48"/>
    <mergeCell ref="DC48:DE48"/>
    <mergeCell ref="BY49:CP49"/>
    <mergeCell ref="DC49:DE49"/>
    <mergeCell ref="BY50:CP50"/>
    <mergeCell ref="DC50:DE50"/>
    <mergeCell ref="BY51:CP51"/>
    <mergeCell ref="DC51:DE51"/>
    <mergeCell ref="BY52:CP52"/>
    <mergeCell ref="DC52:DE52"/>
    <mergeCell ref="BY35:CP35"/>
    <mergeCell ref="DC35:DE35"/>
    <mergeCell ref="BY36:CP36"/>
    <mergeCell ref="DC36:DE36"/>
    <mergeCell ref="BY37:CP37"/>
    <mergeCell ref="DC37:DE37"/>
    <mergeCell ref="BY38:CP38"/>
    <mergeCell ref="DC38:DE38"/>
    <mergeCell ref="BY39:CP39"/>
    <mergeCell ref="DC39:DE39"/>
    <mergeCell ref="BY40:CP40"/>
    <mergeCell ref="DC40:DE40"/>
    <mergeCell ref="BY41:CP41"/>
    <mergeCell ref="DC41:DE41"/>
    <mergeCell ref="BY42:CP42"/>
    <mergeCell ref="DC42:DE42"/>
    <mergeCell ref="BY43:CP43"/>
    <mergeCell ref="DC43:DE43"/>
    <mergeCell ref="BY26:CP26"/>
    <mergeCell ref="DC26:DE26"/>
    <mergeCell ref="BY27:CP27"/>
    <mergeCell ref="DC27:DE27"/>
    <mergeCell ref="BY28:CP28"/>
    <mergeCell ref="DC28:DE28"/>
    <mergeCell ref="BY29:CP29"/>
    <mergeCell ref="DC29:DE29"/>
    <mergeCell ref="BY30:CP30"/>
    <mergeCell ref="DC30:DE30"/>
    <mergeCell ref="BY31:CP31"/>
    <mergeCell ref="DC31:DE31"/>
    <mergeCell ref="BY32:CP32"/>
    <mergeCell ref="DC32:DE32"/>
    <mergeCell ref="BY33:CP33"/>
    <mergeCell ref="DC33:DE33"/>
    <mergeCell ref="BY34:CP34"/>
    <mergeCell ref="DC34:DE34"/>
    <mergeCell ref="BY17:CP17"/>
    <mergeCell ref="DC17:DE17"/>
    <mergeCell ref="BY18:CP18"/>
    <mergeCell ref="DC18:DE18"/>
    <mergeCell ref="BY19:CP19"/>
    <mergeCell ref="DC19:DE19"/>
    <mergeCell ref="BY20:CP20"/>
    <mergeCell ref="DC20:DE20"/>
    <mergeCell ref="BY21:CP21"/>
    <mergeCell ref="DC21:DE21"/>
    <mergeCell ref="BY22:CP22"/>
    <mergeCell ref="DC22:DE22"/>
    <mergeCell ref="BY23:CP23"/>
    <mergeCell ref="DC23:DE23"/>
    <mergeCell ref="BY24:CP24"/>
    <mergeCell ref="DC24:DE24"/>
    <mergeCell ref="BY25:CP25"/>
    <mergeCell ref="DC25:DE25"/>
    <mergeCell ref="DC6:DE9"/>
    <mergeCell ref="CO7:CP7"/>
    <mergeCell ref="BY9:CP9"/>
    <mergeCell ref="BY10:CP10"/>
    <mergeCell ref="DC10:DE10"/>
    <mergeCell ref="BY11:CP11"/>
    <mergeCell ref="DC11:DE11"/>
    <mergeCell ref="BY12:CP12"/>
    <mergeCell ref="DC12:DE12"/>
    <mergeCell ref="BY13:CP13"/>
    <mergeCell ref="DC13:DE13"/>
    <mergeCell ref="BY14:CP14"/>
    <mergeCell ref="DC14:DE14"/>
    <mergeCell ref="BY15:CP15"/>
    <mergeCell ref="DC15:DE15"/>
    <mergeCell ref="BY16:CP16"/>
    <mergeCell ref="DC16:DE16"/>
    <mergeCell ref="AJ227:AQ227"/>
    <mergeCell ref="AJ228:AQ228"/>
    <mergeCell ref="AJ156:AM156"/>
    <mergeCell ref="T113:W113"/>
    <mergeCell ref="T117:W117"/>
    <mergeCell ref="U442:W442"/>
    <mergeCell ref="Y442:Z442"/>
    <mergeCell ref="AB442:AF442"/>
    <mergeCell ref="T443:V443"/>
    <mergeCell ref="X443:AF443"/>
    <mergeCell ref="F460:Z460"/>
    <mergeCell ref="AA460:AF460"/>
    <mergeCell ref="F461:AF461"/>
    <mergeCell ref="T446:V446"/>
    <mergeCell ref="X446:Z446"/>
    <mergeCell ref="T447:V447"/>
    <mergeCell ref="X447:Z447"/>
    <mergeCell ref="F454:Z454"/>
    <mergeCell ref="AA454:AF454"/>
    <mergeCell ref="F455:Z455"/>
    <mergeCell ref="AA455:AF455"/>
    <mergeCell ref="F456:Z456"/>
    <mergeCell ref="AA456:AF456"/>
    <mergeCell ref="F457:Z457"/>
    <mergeCell ref="AA457:AF457"/>
    <mergeCell ref="F458:Z458"/>
    <mergeCell ref="AA458:AF458"/>
    <mergeCell ref="B451:S451"/>
    <mergeCell ref="T451:X451"/>
    <mergeCell ref="T424:AB424"/>
    <mergeCell ref="T425:AB425"/>
    <mergeCell ref="C426:AB426"/>
    <mergeCell ref="T430:AB430"/>
    <mergeCell ref="AD430:AS430"/>
    <mergeCell ref="T431:AB431"/>
    <mergeCell ref="AD431:AS431"/>
    <mergeCell ref="C433:S433"/>
    <mergeCell ref="T433:AB433"/>
    <mergeCell ref="B438:S438"/>
    <mergeCell ref="T438:X438"/>
    <mergeCell ref="T439:X439"/>
    <mergeCell ref="T411:V411"/>
    <mergeCell ref="X411:Z411"/>
    <mergeCell ref="T416:AB416"/>
    <mergeCell ref="T417:AB417"/>
    <mergeCell ref="T418:AB418"/>
    <mergeCell ref="T419:AB419"/>
    <mergeCell ref="T420:AB420"/>
    <mergeCell ref="T421:AB421"/>
    <mergeCell ref="T422:AB422"/>
    <mergeCell ref="T423:AB423"/>
    <mergeCell ref="B402:S402"/>
    <mergeCell ref="T402:X402"/>
    <mergeCell ref="T403:X403"/>
    <mergeCell ref="U407:W407"/>
    <mergeCell ref="Y407:Z407"/>
    <mergeCell ref="AB407:AF407"/>
    <mergeCell ref="T410:V410"/>
    <mergeCell ref="X410:Z410"/>
    <mergeCell ref="T347:AF347"/>
    <mergeCell ref="B370:S370"/>
    <mergeCell ref="B371:S371"/>
    <mergeCell ref="B372:S372"/>
    <mergeCell ref="B373:S373"/>
    <mergeCell ref="T107:W107"/>
    <mergeCell ref="X107:AA107"/>
    <mergeCell ref="T90:W90"/>
    <mergeCell ref="T91:W91"/>
    <mergeCell ref="T92:W92"/>
    <mergeCell ref="T96:W96"/>
    <mergeCell ref="B265:S265"/>
    <mergeCell ref="B266:S266"/>
    <mergeCell ref="B267:S267"/>
    <mergeCell ref="B279:S279"/>
    <mergeCell ref="B183:BG183"/>
    <mergeCell ref="Z185:AQ185"/>
    <mergeCell ref="B241:R241"/>
    <mergeCell ref="AH239:AS239"/>
    <mergeCell ref="X153:AA153"/>
    <mergeCell ref="AB153:AE153"/>
    <mergeCell ref="AF153:AI153"/>
    <mergeCell ref="AC98:AD98"/>
    <mergeCell ref="AF98:AG98"/>
    <mergeCell ref="AF95:AG95"/>
    <mergeCell ref="AC96:AD96"/>
    <mergeCell ref="AF96:AG96"/>
    <mergeCell ref="AC78:AD78"/>
    <mergeCell ref="AC79:AD79"/>
    <mergeCell ref="AC80:AD80"/>
    <mergeCell ref="AF85:AG85"/>
    <mergeCell ref="AF77:AG77"/>
    <mergeCell ref="AF76:AG76"/>
    <mergeCell ref="AF82:AG82"/>
    <mergeCell ref="AC73:AD73"/>
    <mergeCell ref="X93:AA93"/>
    <mergeCell ref="AF93:AG93"/>
    <mergeCell ref="AC93:AD93"/>
    <mergeCell ref="T70:W70"/>
    <mergeCell ref="T71:W71"/>
    <mergeCell ref="AF70:AG70"/>
    <mergeCell ref="AF71:AG71"/>
    <mergeCell ref="AF72:AG72"/>
    <mergeCell ref="AC70:AD70"/>
    <mergeCell ref="AC71:AD71"/>
    <mergeCell ref="AF86:AG86"/>
    <mergeCell ref="AF87:AG87"/>
    <mergeCell ref="AF88:AG88"/>
    <mergeCell ref="AF89:AG89"/>
    <mergeCell ref="AF90:AG90"/>
    <mergeCell ref="T95:W95"/>
    <mergeCell ref="X95:AA95"/>
    <mergeCell ref="AC89:AD89"/>
    <mergeCell ref="AC90:AD90"/>
    <mergeCell ref="AC91:AD91"/>
    <mergeCell ref="T83:W83"/>
    <mergeCell ref="AC6:AE9"/>
    <mergeCell ref="AG6:AI9"/>
    <mergeCell ref="AC59:AE59"/>
    <mergeCell ref="B6:AA6"/>
    <mergeCell ref="AC44:AE44"/>
    <mergeCell ref="AC45:AE45"/>
    <mergeCell ref="AC46:AE46"/>
    <mergeCell ref="AC47:AE47"/>
    <mergeCell ref="AC48:AE48"/>
    <mergeCell ref="AC49:AE49"/>
    <mergeCell ref="AC50:AE50"/>
    <mergeCell ref="AC51:AE51"/>
    <mergeCell ref="AC52:AE52"/>
    <mergeCell ref="AC35:AE35"/>
    <mergeCell ref="AC36:AE36"/>
    <mergeCell ref="AC37:AE37"/>
    <mergeCell ref="AC38:AE38"/>
    <mergeCell ref="AC39:AE39"/>
    <mergeCell ref="AC41:AE41"/>
    <mergeCell ref="AC42:AE42"/>
    <mergeCell ref="AC43:AE43"/>
    <mergeCell ref="AC27:AE27"/>
    <mergeCell ref="AC28:AE28"/>
    <mergeCell ref="AC29:AE29"/>
    <mergeCell ref="AC30:AE30"/>
    <mergeCell ref="AC10:AE10"/>
    <mergeCell ref="AC11:AE11"/>
    <mergeCell ref="AC12:AE12"/>
    <mergeCell ref="AC13:AE13"/>
    <mergeCell ref="AC19:AE19"/>
    <mergeCell ref="AC20:AE20"/>
    <mergeCell ref="AC21:AE21"/>
    <mergeCell ref="AC22:AE22"/>
    <mergeCell ref="AC23:AE23"/>
    <mergeCell ref="AC24:AE24"/>
    <mergeCell ref="AC25:AE25"/>
    <mergeCell ref="AC26:AE26"/>
    <mergeCell ref="AC40:AE40"/>
    <mergeCell ref="AF68:AG68"/>
    <mergeCell ref="AC14:AE14"/>
    <mergeCell ref="AC15:AE15"/>
    <mergeCell ref="AC16:AE16"/>
    <mergeCell ref="AC17:AE17"/>
    <mergeCell ref="AC18:AE18"/>
    <mergeCell ref="B10:S10"/>
    <mergeCell ref="B36:S36"/>
    <mergeCell ref="B22:S22"/>
    <mergeCell ref="B23:S23"/>
    <mergeCell ref="B24:S24"/>
    <mergeCell ref="B25:S25"/>
    <mergeCell ref="B26:S26"/>
    <mergeCell ref="B27:S27"/>
    <mergeCell ref="B59:S59"/>
    <mergeCell ref="B49:S49"/>
    <mergeCell ref="AC68:AD68"/>
    <mergeCell ref="B11:S11"/>
    <mergeCell ref="B12:S12"/>
    <mergeCell ref="B13:S13"/>
    <mergeCell ref="B14:S14"/>
    <mergeCell ref="B15:S15"/>
    <mergeCell ref="B16:S16"/>
    <mergeCell ref="B17:S17"/>
    <mergeCell ref="B18:S18"/>
    <mergeCell ref="B19:S19"/>
    <mergeCell ref="AC31:AE31"/>
    <mergeCell ref="AC32:AE32"/>
    <mergeCell ref="AC33:AE33"/>
    <mergeCell ref="AC34:AE34"/>
    <mergeCell ref="AC54:AE54"/>
    <mergeCell ref="AC55:AE55"/>
    <mergeCell ref="AC56:AE56"/>
    <mergeCell ref="AC57:AE57"/>
    <mergeCell ref="AC58:AE58"/>
    <mergeCell ref="AF67:AG67"/>
    <mergeCell ref="AC67:AD67"/>
    <mergeCell ref="AC63:AE65"/>
    <mergeCell ref="AC53:AE53"/>
    <mergeCell ref="AC72:AD72"/>
    <mergeCell ref="AF74:AG74"/>
    <mergeCell ref="AC76:AD76"/>
    <mergeCell ref="AC77:AD77"/>
    <mergeCell ref="AF73:AG73"/>
    <mergeCell ref="AF69:AG69"/>
    <mergeCell ref="AC69:AD69"/>
    <mergeCell ref="AC75:AD75"/>
    <mergeCell ref="AC74:AD74"/>
    <mergeCell ref="AF99:AG99"/>
    <mergeCell ref="AC102:AD102"/>
    <mergeCell ref="AI99:AJ99"/>
    <mergeCell ref="AI100:AJ100"/>
    <mergeCell ref="AI101:AJ101"/>
    <mergeCell ref="AC104:AD104"/>
    <mergeCell ref="AC101:AD101"/>
    <mergeCell ref="AF101:AG101"/>
    <mergeCell ref="AC97:AD97"/>
    <mergeCell ref="AF97:AG97"/>
    <mergeCell ref="B123:AI123"/>
    <mergeCell ref="AI116:AJ116"/>
    <mergeCell ref="AF116:AG116"/>
    <mergeCell ref="AC116:AD116"/>
    <mergeCell ref="AF112:AG112"/>
    <mergeCell ref="AF113:AG113"/>
    <mergeCell ref="X76:AA76"/>
    <mergeCell ref="X77:AA77"/>
    <mergeCell ref="T78:W78"/>
    <mergeCell ref="T99:W99"/>
    <mergeCell ref="X99:AA99"/>
    <mergeCell ref="X100:AA100"/>
    <mergeCell ref="B101:S101"/>
    <mergeCell ref="T101:W101"/>
    <mergeCell ref="B98:S98"/>
    <mergeCell ref="B95:S95"/>
    <mergeCell ref="AC95:AD95"/>
    <mergeCell ref="B96:S96"/>
    <mergeCell ref="B99:S99"/>
    <mergeCell ref="X86:AA86"/>
    <mergeCell ref="X87:AA87"/>
    <mergeCell ref="X98:AA98"/>
    <mergeCell ref="AB158:AE158"/>
    <mergeCell ref="AF158:AI158"/>
    <mergeCell ref="AR127:AU127"/>
    <mergeCell ref="AC94:AD94"/>
    <mergeCell ref="AF94:AG94"/>
    <mergeCell ref="AC108:AD108"/>
    <mergeCell ref="AF108:AG108"/>
    <mergeCell ref="AC109:AD109"/>
    <mergeCell ref="AC100:AD100"/>
    <mergeCell ref="AR154:AU154"/>
    <mergeCell ref="AB157:AE157"/>
    <mergeCell ref="AF157:AI157"/>
    <mergeCell ref="AJ157:AM157"/>
    <mergeCell ref="AN157:AQ157"/>
    <mergeCell ref="AC107:AD107"/>
    <mergeCell ref="AF107:AG107"/>
    <mergeCell ref="AN154:AQ154"/>
    <mergeCell ref="AR147:AU147"/>
    <mergeCell ref="AN156:AQ156"/>
    <mergeCell ref="AR156:AU156"/>
    <mergeCell ref="AB152:AE152"/>
    <mergeCell ref="AF152:AI152"/>
    <mergeCell ref="AJ153:AM153"/>
    <mergeCell ref="AN153:AQ153"/>
    <mergeCell ref="AR153:AU153"/>
    <mergeCell ref="AF104:AG104"/>
    <mergeCell ref="AF109:AG109"/>
    <mergeCell ref="AC99:AD99"/>
    <mergeCell ref="AI103:AJ103"/>
    <mergeCell ref="AI104:AJ104"/>
    <mergeCell ref="AI105:AJ105"/>
    <mergeCell ref="AI106:AJ106"/>
    <mergeCell ref="B369:S369"/>
    <mergeCell ref="B352:S352"/>
    <mergeCell ref="B353:S353"/>
    <mergeCell ref="B354:S354"/>
    <mergeCell ref="AH357:AS357"/>
    <mergeCell ref="AH358:AS358"/>
    <mergeCell ref="AH359:AS359"/>
    <mergeCell ref="AH360:AS360"/>
    <mergeCell ref="AH361:AS361"/>
    <mergeCell ref="AH362:AS362"/>
    <mergeCell ref="AH363:AS363"/>
    <mergeCell ref="AH364:AS364"/>
    <mergeCell ref="AH365:AS365"/>
    <mergeCell ref="AH368:AS368"/>
    <mergeCell ref="AH369:AS369"/>
    <mergeCell ref="B272:S272"/>
    <mergeCell ref="Y286:AF286"/>
    <mergeCell ref="Y287:AF287"/>
    <mergeCell ref="Y288:AF288"/>
    <mergeCell ref="T296:AF296"/>
    <mergeCell ref="T366:AF366"/>
    <mergeCell ref="T367:AF367"/>
    <mergeCell ref="T368:AF368"/>
    <mergeCell ref="B361:S361"/>
    <mergeCell ref="B362:S362"/>
    <mergeCell ref="B363:S363"/>
    <mergeCell ref="B364:S364"/>
    <mergeCell ref="B365:S365"/>
    <mergeCell ref="B366:S366"/>
    <mergeCell ref="B367:S367"/>
    <mergeCell ref="B368:S368"/>
    <mergeCell ref="T348:AF348"/>
    <mergeCell ref="Y255:AF255"/>
    <mergeCell ref="Y256:AF256"/>
    <mergeCell ref="Y257:AF257"/>
    <mergeCell ref="Y258:AF258"/>
    <mergeCell ref="AH348:AS348"/>
    <mergeCell ref="AL277:AS277"/>
    <mergeCell ref="AL278:AS278"/>
    <mergeCell ref="AL279:AS279"/>
    <mergeCell ref="AL280:AS280"/>
    <mergeCell ref="AL281:AS281"/>
    <mergeCell ref="AL282:AS282"/>
    <mergeCell ref="AL283:AS283"/>
    <mergeCell ref="AL263:AS263"/>
    <mergeCell ref="AL264:AS264"/>
    <mergeCell ref="Y259:AF259"/>
    <mergeCell ref="Y260:AF260"/>
    <mergeCell ref="Y261:AF261"/>
    <mergeCell ref="Y262:AF262"/>
    <mergeCell ref="Y263:AF263"/>
    <mergeCell ref="AL272:AS272"/>
    <mergeCell ref="AL273:AS273"/>
    <mergeCell ref="AL274:AS274"/>
    <mergeCell ref="AL275:AS275"/>
    <mergeCell ref="AL276:AS276"/>
    <mergeCell ref="AL261:AS261"/>
    <mergeCell ref="AL262:AS262"/>
    <mergeCell ref="T316:AF316"/>
    <mergeCell ref="AL284:AS284"/>
    <mergeCell ref="AL257:AS257"/>
    <mergeCell ref="Y264:AF264"/>
    <mergeCell ref="Y265:AF265"/>
    <mergeCell ref="AH373:AS373"/>
    <mergeCell ref="T369:AF369"/>
    <mergeCell ref="T370:AF370"/>
    <mergeCell ref="T371:AF371"/>
    <mergeCell ref="T372:AF372"/>
    <mergeCell ref="T373:AF373"/>
    <mergeCell ref="AH366:AS366"/>
    <mergeCell ref="AH367:AS367"/>
    <mergeCell ref="AH349:AS349"/>
    <mergeCell ref="AH350:AS350"/>
    <mergeCell ref="AH351:AS351"/>
    <mergeCell ref="AH352:AS352"/>
    <mergeCell ref="AH353:AS353"/>
    <mergeCell ref="AH354:AS354"/>
    <mergeCell ref="AH355:AS355"/>
    <mergeCell ref="AH356:AS356"/>
    <mergeCell ref="AH372:AS372"/>
    <mergeCell ref="T349:AF349"/>
    <mergeCell ref="T350:AF350"/>
    <mergeCell ref="T351:AF351"/>
    <mergeCell ref="AH370:AS370"/>
    <mergeCell ref="AH371:AS371"/>
    <mergeCell ref="T352:AF352"/>
    <mergeCell ref="T353:AF353"/>
    <mergeCell ref="T354:AF354"/>
    <mergeCell ref="T355:AF355"/>
    <mergeCell ref="T356:AF356"/>
    <mergeCell ref="T357:AF357"/>
    <mergeCell ref="T358:AF358"/>
    <mergeCell ref="T359:AF359"/>
    <mergeCell ref="T364:AF364"/>
    <mergeCell ref="T365:AF365"/>
    <mergeCell ref="T361:AF361"/>
    <mergeCell ref="B318:S318"/>
    <mergeCell ref="B307:S307"/>
    <mergeCell ref="B308:S308"/>
    <mergeCell ref="B309:S309"/>
    <mergeCell ref="B310:S310"/>
    <mergeCell ref="B311:S311"/>
    <mergeCell ref="B312:S312"/>
    <mergeCell ref="B326:S326"/>
    <mergeCell ref="B328:S328"/>
    <mergeCell ref="B329:S329"/>
    <mergeCell ref="B330:S330"/>
    <mergeCell ref="B319:S319"/>
    <mergeCell ref="B320:S320"/>
    <mergeCell ref="B321:S321"/>
    <mergeCell ref="T321:AF321"/>
    <mergeCell ref="Y289:AF289"/>
    <mergeCell ref="Y290:AF290"/>
    <mergeCell ref="Y291:AF291"/>
    <mergeCell ref="T302:AF302"/>
    <mergeCell ref="T303:AF303"/>
    <mergeCell ref="T304:AF304"/>
    <mergeCell ref="T305:AF305"/>
    <mergeCell ref="T306:AF306"/>
    <mergeCell ref="B299:S299"/>
    <mergeCell ref="T299:AF299"/>
    <mergeCell ref="B300:S300"/>
    <mergeCell ref="T300:AF300"/>
    <mergeCell ref="B313:S313"/>
    <mergeCell ref="T313:AF313"/>
    <mergeCell ref="B314:S314"/>
    <mergeCell ref="T314:AF314"/>
    <mergeCell ref="B317:S317"/>
    <mergeCell ref="B280:S280"/>
    <mergeCell ref="B277:S277"/>
    <mergeCell ref="B278:S278"/>
    <mergeCell ref="B283:S283"/>
    <mergeCell ref="B296:S296"/>
    <mergeCell ref="B297:S297"/>
    <mergeCell ref="B298:S298"/>
    <mergeCell ref="T360:AF360"/>
    <mergeCell ref="B269:S269"/>
    <mergeCell ref="B270:S270"/>
    <mergeCell ref="B271:S271"/>
    <mergeCell ref="B284:S284"/>
    <mergeCell ref="B281:S281"/>
    <mergeCell ref="B282:S282"/>
    <mergeCell ref="B315:S315"/>
    <mergeCell ref="T315:AF315"/>
    <mergeCell ref="B343:S343"/>
    <mergeCell ref="B327:S327"/>
    <mergeCell ref="B332:S332"/>
    <mergeCell ref="B333:S333"/>
    <mergeCell ref="B334:S334"/>
    <mergeCell ref="T334:AF334"/>
    <mergeCell ref="B335:S335"/>
    <mergeCell ref="T335:AF335"/>
    <mergeCell ref="B336:S336"/>
    <mergeCell ref="T336:AF336"/>
    <mergeCell ref="B325:S325"/>
    <mergeCell ref="T325:AF325"/>
    <mergeCell ref="Y269:AF269"/>
    <mergeCell ref="Y270:AF270"/>
    <mergeCell ref="Y271:AF271"/>
    <mergeCell ref="T362:AF362"/>
    <mergeCell ref="T363:AF363"/>
    <mergeCell ref="Y284:AF284"/>
    <mergeCell ref="Y285:AF285"/>
    <mergeCell ref="Y276:AF276"/>
    <mergeCell ref="Y277:AF277"/>
    <mergeCell ref="Y278:AF278"/>
    <mergeCell ref="Y279:AF279"/>
    <mergeCell ref="Y280:AF280"/>
    <mergeCell ref="Y281:AF281"/>
    <mergeCell ref="Y282:AF282"/>
    <mergeCell ref="Y283:AF283"/>
    <mergeCell ref="Y272:AF272"/>
    <mergeCell ref="Y273:AF273"/>
    <mergeCell ref="Y274:AF274"/>
    <mergeCell ref="Y275:AF275"/>
    <mergeCell ref="T298:AF298"/>
    <mergeCell ref="T317:AF317"/>
    <mergeCell ref="T318:AF318"/>
    <mergeCell ref="T307:AF307"/>
    <mergeCell ref="T308:AF308"/>
    <mergeCell ref="T309:AF309"/>
    <mergeCell ref="T310:AF310"/>
    <mergeCell ref="T311:AF311"/>
    <mergeCell ref="T312:AF312"/>
    <mergeCell ref="T326:AF326"/>
    <mergeCell ref="T327:AF327"/>
    <mergeCell ref="T328:AF328"/>
    <mergeCell ref="T329:AF329"/>
    <mergeCell ref="T330:AF330"/>
    <mergeCell ref="T332:AF332"/>
    <mergeCell ref="T333:AF333"/>
    <mergeCell ref="B260:S260"/>
    <mergeCell ref="B262:S262"/>
    <mergeCell ref="B263:S263"/>
    <mergeCell ref="AJ224:AQ224"/>
    <mergeCell ref="AJ225:AQ225"/>
    <mergeCell ref="AJ226:AQ226"/>
    <mergeCell ref="AJ215:AQ215"/>
    <mergeCell ref="AJ216:AQ216"/>
    <mergeCell ref="AJ217:AQ217"/>
    <mergeCell ref="B355:S355"/>
    <mergeCell ref="B356:S356"/>
    <mergeCell ref="B357:S357"/>
    <mergeCell ref="B358:S358"/>
    <mergeCell ref="B359:S359"/>
    <mergeCell ref="B360:S360"/>
    <mergeCell ref="B349:S349"/>
    <mergeCell ref="B350:S350"/>
    <mergeCell ref="B351:S351"/>
    <mergeCell ref="B275:S275"/>
    <mergeCell ref="B276:S276"/>
    <mergeCell ref="B273:S273"/>
    <mergeCell ref="B274:S274"/>
    <mergeCell ref="B348:S348"/>
    <mergeCell ref="B302:S302"/>
    <mergeCell ref="B303:S303"/>
    <mergeCell ref="B304:S304"/>
    <mergeCell ref="B305:S305"/>
    <mergeCell ref="B306:S306"/>
    <mergeCell ref="B295:S295"/>
    <mergeCell ref="B316:S316"/>
    <mergeCell ref="T319:AF319"/>
    <mergeCell ref="T320:AF320"/>
    <mergeCell ref="T157:W157"/>
    <mergeCell ref="X157:AA157"/>
    <mergeCell ref="BD160:BG160"/>
    <mergeCell ref="BH160:BK160"/>
    <mergeCell ref="B159:S159"/>
    <mergeCell ref="T159:W159"/>
    <mergeCell ref="X159:AA159"/>
    <mergeCell ref="AB159:AE159"/>
    <mergeCell ref="AF159:AI159"/>
    <mergeCell ref="B264:S264"/>
    <mergeCell ref="AZ215:BG215"/>
    <mergeCell ref="AZ216:BG216"/>
    <mergeCell ref="AZ217:BG217"/>
    <mergeCell ref="AZ218:BG218"/>
    <mergeCell ref="AZ219:BG219"/>
    <mergeCell ref="AZ220:BG220"/>
    <mergeCell ref="AZ221:BG221"/>
    <mergeCell ref="AZ222:BG222"/>
    <mergeCell ref="AZ223:BG223"/>
    <mergeCell ref="AZ224:BG224"/>
    <mergeCell ref="AZ225:BG225"/>
    <mergeCell ref="AZ226:BG226"/>
    <mergeCell ref="AZ227:BG227"/>
    <mergeCell ref="AZ228:BG228"/>
    <mergeCell ref="AZ229:BG229"/>
    <mergeCell ref="AZ230:BG230"/>
    <mergeCell ref="B261:S261"/>
    <mergeCell ref="B255:S255"/>
    <mergeCell ref="B256:S256"/>
    <mergeCell ref="B257:S257"/>
    <mergeCell ref="B258:S258"/>
    <mergeCell ref="B259:S259"/>
    <mergeCell ref="B246:S246"/>
    <mergeCell ref="B247:S247"/>
    <mergeCell ref="B248:S248"/>
    <mergeCell ref="B249:S249"/>
    <mergeCell ref="B250:S250"/>
    <mergeCell ref="B251:S251"/>
    <mergeCell ref="B252:S252"/>
    <mergeCell ref="B253:S253"/>
    <mergeCell ref="B254:S254"/>
    <mergeCell ref="B243:S243"/>
    <mergeCell ref="B244:S244"/>
    <mergeCell ref="B245:S245"/>
    <mergeCell ref="B232:S232"/>
    <mergeCell ref="B233:S233"/>
    <mergeCell ref="T158:W158"/>
    <mergeCell ref="X158:AA158"/>
    <mergeCell ref="B230:S230"/>
    <mergeCell ref="B231:S231"/>
    <mergeCell ref="B228:S228"/>
    <mergeCell ref="B229:S229"/>
    <mergeCell ref="B226:S226"/>
    <mergeCell ref="B227:S227"/>
    <mergeCell ref="B224:S224"/>
    <mergeCell ref="B225:S225"/>
    <mergeCell ref="B198:S198"/>
    <mergeCell ref="B199:S199"/>
    <mergeCell ref="B200:S200"/>
    <mergeCell ref="B160:S160"/>
    <mergeCell ref="T160:W160"/>
    <mergeCell ref="X160:AA160"/>
    <mergeCell ref="B195:S195"/>
    <mergeCell ref="Y254:AF254"/>
    <mergeCell ref="AB154:AE154"/>
    <mergeCell ref="AF154:AI154"/>
    <mergeCell ref="AJ154:AM154"/>
    <mergeCell ref="B223:S223"/>
    <mergeCell ref="B220:S220"/>
    <mergeCell ref="B221:S221"/>
    <mergeCell ref="B219:S219"/>
    <mergeCell ref="B215:S215"/>
    <mergeCell ref="B216:S216"/>
    <mergeCell ref="B214:S214"/>
    <mergeCell ref="BD151:BG151"/>
    <mergeCell ref="BH151:BK151"/>
    <mergeCell ref="B188:S188"/>
    <mergeCell ref="B189:S189"/>
    <mergeCell ref="B190:S190"/>
    <mergeCell ref="B191:S191"/>
    <mergeCell ref="B192:S192"/>
    <mergeCell ref="B193:S193"/>
    <mergeCell ref="B194:S194"/>
    <mergeCell ref="T151:W151"/>
    <mergeCell ref="X151:AA151"/>
    <mergeCell ref="AB151:AE151"/>
    <mergeCell ref="AF151:AI151"/>
    <mergeCell ref="AJ151:AM151"/>
    <mergeCell ref="AN151:AQ151"/>
    <mergeCell ref="AR151:AU151"/>
    <mergeCell ref="AV151:AY151"/>
    <mergeCell ref="AZ151:BC151"/>
    <mergeCell ref="BD157:BG157"/>
    <mergeCell ref="BH157:BK157"/>
    <mergeCell ref="BH158:BK158"/>
    <mergeCell ref="B158:S158"/>
    <mergeCell ref="BH152:BK152"/>
    <mergeCell ref="AZ156:BC156"/>
    <mergeCell ref="BD156:BG156"/>
    <mergeCell ref="BD145:BG145"/>
    <mergeCell ref="BH145:BK145"/>
    <mergeCell ref="T146:W146"/>
    <mergeCell ref="X146:AA146"/>
    <mergeCell ref="AB146:AE146"/>
    <mergeCell ref="AF146:AI146"/>
    <mergeCell ref="AJ146:AM146"/>
    <mergeCell ref="AN146:AQ146"/>
    <mergeCell ref="AR146:AU146"/>
    <mergeCell ref="AV146:AY146"/>
    <mergeCell ref="AZ146:BC146"/>
    <mergeCell ref="BD146:BG146"/>
    <mergeCell ref="BH146:BK146"/>
    <mergeCell ref="T145:W145"/>
    <mergeCell ref="X145:AA145"/>
    <mergeCell ref="AB145:AE145"/>
    <mergeCell ref="AF145:AI145"/>
    <mergeCell ref="AJ145:AM145"/>
    <mergeCell ref="AN145:AQ145"/>
    <mergeCell ref="AR145:AU145"/>
    <mergeCell ref="AV145:AY145"/>
    <mergeCell ref="AZ145:BC145"/>
    <mergeCell ref="BD149:BG149"/>
    <mergeCell ref="BH149:BK149"/>
    <mergeCell ref="T150:W150"/>
    <mergeCell ref="X150:AA150"/>
    <mergeCell ref="AB150:AE150"/>
    <mergeCell ref="AF150:AI150"/>
    <mergeCell ref="AV149:AY149"/>
    <mergeCell ref="BH143:BK143"/>
    <mergeCell ref="T144:W144"/>
    <mergeCell ref="X144:AA144"/>
    <mergeCell ref="AB144:AE144"/>
    <mergeCell ref="AF144:AI144"/>
    <mergeCell ref="AJ144:AM144"/>
    <mergeCell ref="AN144:AQ144"/>
    <mergeCell ref="AR144:AU144"/>
    <mergeCell ref="AV144:AY144"/>
    <mergeCell ref="AZ144:BC144"/>
    <mergeCell ref="BD144:BG144"/>
    <mergeCell ref="BH144:BK144"/>
    <mergeCell ref="T143:W143"/>
    <mergeCell ref="X143:AA143"/>
    <mergeCell ref="AB143:AE143"/>
    <mergeCell ref="AF143:AI143"/>
    <mergeCell ref="AJ143:AM143"/>
    <mergeCell ref="AN143:AQ143"/>
    <mergeCell ref="AR143:AU143"/>
    <mergeCell ref="AV143:AY143"/>
    <mergeCell ref="AZ143:BC143"/>
    <mergeCell ref="BH141:BK141"/>
    <mergeCell ref="T142:W142"/>
    <mergeCell ref="X142:AA142"/>
    <mergeCell ref="AB142:AE142"/>
    <mergeCell ref="AF142:AI142"/>
    <mergeCell ref="AJ142:AM142"/>
    <mergeCell ref="AN142:AQ142"/>
    <mergeCell ref="AR142:AU142"/>
    <mergeCell ref="AV142:AY142"/>
    <mergeCell ref="AZ142:BC142"/>
    <mergeCell ref="BD142:BG142"/>
    <mergeCell ref="BH142:BK142"/>
    <mergeCell ref="T141:W141"/>
    <mergeCell ref="X141:AA141"/>
    <mergeCell ref="AB141:AE141"/>
    <mergeCell ref="AF141:AI141"/>
    <mergeCell ref="AJ141:AM141"/>
    <mergeCell ref="AN141:AQ141"/>
    <mergeCell ref="AR141:AU141"/>
    <mergeCell ref="AV141:AY141"/>
    <mergeCell ref="AZ141:BC141"/>
    <mergeCell ref="BD141:BG141"/>
    <mergeCell ref="BH138:BK138"/>
    <mergeCell ref="BD139:BG139"/>
    <mergeCell ref="BH139:BK139"/>
    <mergeCell ref="T140:W140"/>
    <mergeCell ref="X140:AA140"/>
    <mergeCell ref="AB140:AE140"/>
    <mergeCell ref="AF140:AI140"/>
    <mergeCell ref="AJ140:AM140"/>
    <mergeCell ref="AN140:AQ140"/>
    <mergeCell ref="AR140:AU140"/>
    <mergeCell ref="AV140:AY140"/>
    <mergeCell ref="AZ140:BC140"/>
    <mergeCell ref="BD140:BG140"/>
    <mergeCell ref="BH140:BK140"/>
    <mergeCell ref="T139:W139"/>
    <mergeCell ref="X139:AA139"/>
    <mergeCell ref="AB139:AE139"/>
    <mergeCell ref="AF139:AI139"/>
    <mergeCell ref="AJ139:AM139"/>
    <mergeCell ref="AN139:AQ139"/>
    <mergeCell ref="AR139:AU139"/>
    <mergeCell ref="AV139:AY139"/>
    <mergeCell ref="AZ139:BC139"/>
    <mergeCell ref="AF138:AI138"/>
    <mergeCell ref="AJ138:AM138"/>
    <mergeCell ref="AN138:AQ138"/>
    <mergeCell ref="AR138:AU138"/>
    <mergeCell ref="AV138:AY138"/>
    <mergeCell ref="AZ138:BC138"/>
    <mergeCell ref="BH135:BK135"/>
    <mergeCell ref="T136:W136"/>
    <mergeCell ref="X136:AA136"/>
    <mergeCell ref="AB136:AE136"/>
    <mergeCell ref="AF136:AI136"/>
    <mergeCell ref="AJ136:AM136"/>
    <mergeCell ref="AN136:AQ136"/>
    <mergeCell ref="AR136:AU136"/>
    <mergeCell ref="AV136:AY136"/>
    <mergeCell ref="AZ136:BC136"/>
    <mergeCell ref="BD136:BG136"/>
    <mergeCell ref="BH136:BK136"/>
    <mergeCell ref="AF137:AI137"/>
    <mergeCell ref="AJ137:AM137"/>
    <mergeCell ref="AN137:AQ137"/>
    <mergeCell ref="AR137:AU137"/>
    <mergeCell ref="AV137:AY137"/>
    <mergeCell ref="AZ137:BC137"/>
    <mergeCell ref="BD137:BG137"/>
    <mergeCell ref="BH137:BK137"/>
    <mergeCell ref="T137:W137"/>
    <mergeCell ref="X137:AA137"/>
    <mergeCell ref="AB137:AE137"/>
    <mergeCell ref="AB135:AE135"/>
    <mergeCell ref="T135:W135"/>
    <mergeCell ref="BD135:BG135"/>
    <mergeCell ref="AF135:AI135"/>
    <mergeCell ref="AJ135:AM135"/>
    <mergeCell ref="AN135:AQ135"/>
    <mergeCell ref="AR135:AU135"/>
    <mergeCell ref="AZ135:BC135"/>
    <mergeCell ref="AF129:AI129"/>
    <mergeCell ref="AJ129:AM129"/>
    <mergeCell ref="AN129:AQ129"/>
    <mergeCell ref="AR129:AU129"/>
    <mergeCell ref="AF131:AI131"/>
    <mergeCell ref="AJ131:AM131"/>
    <mergeCell ref="BH127:BK127"/>
    <mergeCell ref="T128:W128"/>
    <mergeCell ref="X128:AA128"/>
    <mergeCell ref="AB128:AE128"/>
    <mergeCell ref="AF128:AI128"/>
    <mergeCell ref="AJ128:AM128"/>
    <mergeCell ref="AN128:AQ128"/>
    <mergeCell ref="AR128:AU128"/>
    <mergeCell ref="AV128:AY128"/>
    <mergeCell ref="AZ128:BC128"/>
    <mergeCell ref="BD128:BG128"/>
    <mergeCell ref="BH128:BK128"/>
    <mergeCell ref="AV131:AY131"/>
    <mergeCell ref="AZ131:BC131"/>
    <mergeCell ref="BD131:BG131"/>
    <mergeCell ref="BH131:BK131"/>
    <mergeCell ref="AN127:AQ127"/>
    <mergeCell ref="AN130:AQ130"/>
    <mergeCell ref="AR130:AU130"/>
    <mergeCell ref="AV130:AY130"/>
    <mergeCell ref="AZ130:BC130"/>
    <mergeCell ref="BD130:BG130"/>
    <mergeCell ref="BH130:BK130"/>
    <mergeCell ref="X131:AA131"/>
    <mergeCell ref="AB131:AE131"/>
    <mergeCell ref="AJ127:AM127"/>
    <mergeCell ref="T134:W134"/>
    <mergeCell ref="X134:AA134"/>
    <mergeCell ref="AB134:AE134"/>
    <mergeCell ref="AF134:AI134"/>
    <mergeCell ref="AJ134:AM134"/>
    <mergeCell ref="AN134:AQ134"/>
    <mergeCell ref="AR134:AU134"/>
    <mergeCell ref="AV134:AY134"/>
    <mergeCell ref="AZ134:BC134"/>
    <mergeCell ref="BD134:BG134"/>
    <mergeCell ref="BH134:BK134"/>
    <mergeCell ref="AZ132:BC132"/>
    <mergeCell ref="BD132:BG132"/>
    <mergeCell ref="BH132:BK132"/>
    <mergeCell ref="AR133:AU133"/>
    <mergeCell ref="AV133:AY133"/>
    <mergeCell ref="AZ133:BC133"/>
    <mergeCell ref="BD133:BG133"/>
    <mergeCell ref="BH133:BK133"/>
    <mergeCell ref="T132:W132"/>
    <mergeCell ref="X132:AA132"/>
    <mergeCell ref="AB132:AE132"/>
    <mergeCell ref="AF132:AI132"/>
    <mergeCell ref="AJ132:AM132"/>
    <mergeCell ref="AN132:AQ132"/>
    <mergeCell ref="AR132:AU132"/>
    <mergeCell ref="AV132:AY132"/>
    <mergeCell ref="T133:W133"/>
    <mergeCell ref="B141:S141"/>
    <mergeCell ref="T138:W138"/>
    <mergeCell ref="X138:AA138"/>
    <mergeCell ref="AB138:AE138"/>
    <mergeCell ref="B134:S134"/>
    <mergeCell ref="B135:S135"/>
    <mergeCell ref="B136:S136"/>
    <mergeCell ref="AF81:AG81"/>
    <mergeCell ref="AF80:AG80"/>
    <mergeCell ref="AF79:AG79"/>
    <mergeCell ref="AF78:AG78"/>
    <mergeCell ref="AC84:AD84"/>
    <mergeCell ref="X89:AA89"/>
    <mergeCell ref="X90:AA90"/>
    <mergeCell ref="AC81:AD81"/>
    <mergeCell ref="AC82:AD82"/>
    <mergeCell ref="AC83:AD83"/>
    <mergeCell ref="AC85:AD85"/>
    <mergeCell ref="AC86:AD86"/>
    <mergeCell ref="AC87:AD87"/>
    <mergeCell ref="AC88:AD88"/>
    <mergeCell ref="X82:AA82"/>
    <mergeCell ref="X83:AA83"/>
    <mergeCell ref="X84:AA84"/>
    <mergeCell ref="X85:AA85"/>
    <mergeCell ref="X91:AA91"/>
    <mergeCell ref="AC92:AD92"/>
    <mergeCell ref="AF92:AG92"/>
    <mergeCell ref="AF91:AG91"/>
    <mergeCell ref="X117:AA117"/>
    <mergeCell ref="AF83:AG83"/>
    <mergeCell ref="AF84:AG84"/>
    <mergeCell ref="T98:W98"/>
    <mergeCell ref="X92:AA92"/>
    <mergeCell ref="B97:S97"/>
    <mergeCell ref="T97:W97"/>
    <mergeCell ref="B73:S73"/>
    <mergeCell ref="B74:S74"/>
    <mergeCell ref="B75:S75"/>
    <mergeCell ref="B76:S76"/>
    <mergeCell ref="X78:AA78"/>
    <mergeCell ref="X79:AA79"/>
    <mergeCell ref="X80:AA80"/>
    <mergeCell ref="X81:AA81"/>
    <mergeCell ref="X88:AA88"/>
    <mergeCell ref="X96:AA96"/>
    <mergeCell ref="X97:AA97"/>
    <mergeCell ref="B81:S81"/>
    <mergeCell ref="B82:S82"/>
    <mergeCell ref="B83:S83"/>
    <mergeCell ref="B84:S84"/>
    <mergeCell ref="B85:S85"/>
    <mergeCell ref="B86:S86"/>
    <mergeCell ref="B87:S87"/>
    <mergeCell ref="B88:S88"/>
    <mergeCell ref="B71:S71"/>
    <mergeCell ref="T82:W82"/>
    <mergeCell ref="X68:AA68"/>
    <mergeCell ref="X69:AA69"/>
    <mergeCell ref="X70:AA70"/>
    <mergeCell ref="X71:AA71"/>
    <mergeCell ref="X72:AA72"/>
    <mergeCell ref="X73:AA73"/>
    <mergeCell ref="X74:AA74"/>
    <mergeCell ref="X75:AA75"/>
    <mergeCell ref="T68:W68"/>
    <mergeCell ref="T69:W69"/>
    <mergeCell ref="T88:W88"/>
    <mergeCell ref="T89:W89"/>
    <mergeCell ref="B93:S93"/>
    <mergeCell ref="T93:W93"/>
    <mergeCell ref="B91:S91"/>
    <mergeCell ref="B92:S92"/>
    <mergeCell ref="T73:W73"/>
    <mergeCell ref="T74:W74"/>
    <mergeCell ref="T75:W75"/>
    <mergeCell ref="B50:S50"/>
    <mergeCell ref="B51:S51"/>
    <mergeCell ref="B52:S52"/>
    <mergeCell ref="B53:S53"/>
    <mergeCell ref="B54:S54"/>
    <mergeCell ref="B64:R65"/>
    <mergeCell ref="B90:S90"/>
    <mergeCell ref="B43:S43"/>
    <mergeCell ref="B44:S44"/>
    <mergeCell ref="B45:S45"/>
    <mergeCell ref="B46:S46"/>
    <mergeCell ref="B47:S47"/>
    <mergeCell ref="B48:S48"/>
    <mergeCell ref="B37:S37"/>
    <mergeCell ref="B38:S38"/>
    <mergeCell ref="T87:W87"/>
    <mergeCell ref="B55:S55"/>
    <mergeCell ref="B39:S39"/>
    <mergeCell ref="B40:S40"/>
    <mergeCell ref="B41:S41"/>
    <mergeCell ref="B42:S42"/>
    <mergeCell ref="B56:S56"/>
    <mergeCell ref="T72:W72"/>
    <mergeCell ref="T79:W79"/>
    <mergeCell ref="T80:W80"/>
    <mergeCell ref="T81:W81"/>
    <mergeCell ref="T76:W76"/>
    <mergeCell ref="T77:W77"/>
    <mergeCell ref="T65:AA65"/>
    <mergeCell ref="B57:S57"/>
    <mergeCell ref="B58:S58"/>
    <mergeCell ref="B89:S89"/>
    <mergeCell ref="B20:S20"/>
    <mergeCell ref="B21:S21"/>
    <mergeCell ref="B28:S28"/>
    <mergeCell ref="B29:S29"/>
    <mergeCell ref="B30:S30"/>
    <mergeCell ref="B72:S72"/>
    <mergeCell ref="X126:AA126"/>
    <mergeCell ref="AF110:AG110"/>
    <mergeCell ref="AC111:AD111"/>
    <mergeCell ref="AF111:AG111"/>
    <mergeCell ref="AN133:AQ133"/>
    <mergeCell ref="AN131:AQ131"/>
    <mergeCell ref="AR131:AU131"/>
    <mergeCell ref="AV129:AY129"/>
    <mergeCell ref="AZ129:BC129"/>
    <mergeCell ref="B94:S94"/>
    <mergeCell ref="T94:W94"/>
    <mergeCell ref="X94:AA94"/>
    <mergeCell ref="B77:S77"/>
    <mergeCell ref="B78:S78"/>
    <mergeCell ref="B79:S79"/>
    <mergeCell ref="B80:S80"/>
    <mergeCell ref="B31:S31"/>
    <mergeCell ref="B32:S32"/>
    <mergeCell ref="B33:S33"/>
    <mergeCell ref="B34:S34"/>
    <mergeCell ref="B35:S35"/>
    <mergeCell ref="B68:S68"/>
    <mergeCell ref="B69:S69"/>
    <mergeCell ref="B70:S70"/>
    <mergeCell ref="B67:S67"/>
    <mergeCell ref="T67:W67"/>
    <mergeCell ref="AZ125:BC125"/>
    <mergeCell ref="X67:AA67"/>
    <mergeCell ref="T66:W66"/>
    <mergeCell ref="X66:AA66"/>
    <mergeCell ref="T84:W84"/>
    <mergeCell ref="T85:W85"/>
    <mergeCell ref="T86:W86"/>
    <mergeCell ref="B115:S115"/>
    <mergeCell ref="T115:W115"/>
    <mergeCell ref="B109:S109"/>
    <mergeCell ref="T109:W109"/>
    <mergeCell ref="X109:AA109"/>
    <mergeCell ref="B110:S110"/>
    <mergeCell ref="T110:W110"/>
    <mergeCell ref="X110:AA110"/>
    <mergeCell ref="B113:S113"/>
    <mergeCell ref="AI109:AJ109"/>
    <mergeCell ref="AI110:AJ110"/>
    <mergeCell ref="AI111:AJ111"/>
    <mergeCell ref="AI112:AJ112"/>
    <mergeCell ref="AI113:AJ113"/>
    <mergeCell ref="AI115:AJ115"/>
    <mergeCell ref="T111:W111"/>
    <mergeCell ref="B112:S112"/>
    <mergeCell ref="T112:W112"/>
    <mergeCell ref="X112:AA112"/>
    <mergeCell ref="X105:AA105"/>
    <mergeCell ref="X106:AA106"/>
    <mergeCell ref="AF114:AG114"/>
    <mergeCell ref="X102:AA102"/>
    <mergeCell ref="AI114:AJ114"/>
    <mergeCell ref="AF115:AG115"/>
    <mergeCell ref="B129:S129"/>
    <mergeCell ref="B130:S130"/>
    <mergeCell ref="B131:S131"/>
    <mergeCell ref="B132:S132"/>
    <mergeCell ref="B140:S140"/>
    <mergeCell ref="B100:S100"/>
    <mergeCell ref="T100:W100"/>
    <mergeCell ref="B108:S108"/>
    <mergeCell ref="T108:W108"/>
    <mergeCell ref="X108:AA108"/>
    <mergeCell ref="T125:W125"/>
    <mergeCell ref="X125:AA125"/>
    <mergeCell ref="AB125:AE125"/>
    <mergeCell ref="AF125:AI125"/>
    <mergeCell ref="X101:AA101"/>
    <mergeCell ref="B104:S104"/>
    <mergeCell ref="T104:W104"/>
    <mergeCell ref="X104:AA104"/>
    <mergeCell ref="B107:S107"/>
    <mergeCell ref="T127:W127"/>
    <mergeCell ref="T129:W129"/>
    <mergeCell ref="T131:W131"/>
    <mergeCell ref="B133:S133"/>
    <mergeCell ref="AC115:AD115"/>
    <mergeCell ref="B103:S103"/>
    <mergeCell ref="T103:W103"/>
    <mergeCell ref="X103:AA103"/>
    <mergeCell ref="B102:S102"/>
    <mergeCell ref="T102:W102"/>
    <mergeCell ref="T130:W130"/>
    <mergeCell ref="X130:AA130"/>
    <mergeCell ref="AB130:AE130"/>
    <mergeCell ref="AR148:AU148"/>
    <mergeCell ref="AV148:AY148"/>
    <mergeCell ref="AZ148:BC148"/>
    <mergeCell ref="BD148:BG148"/>
    <mergeCell ref="BH148:BK148"/>
    <mergeCell ref="T147:W147"/>
    <mergeCell ref="X147:AA147"/>
    <mergeCell ref="AV147:AY147"/>
    <mergeCell ref="AZ147:BC147"/>
    <mergeCell ref="AJ150:AM150"/>
    <mergeCell ref="AN150:AQ150"/>
    <mergeCell ref="AR150:AU150"/>
    <mergeCell ref="AV150:AY150"/>
    <mergeCell ref="AZ150:BC150"/>
    <mergeCell ref="BD150:BG150"/>
    <mergeCell ref="BH150:BK150"/>
    <mergeCell ref="T149:W149"/>
    <mergeCell ref="X149:AA149"/>
    <mergeCell ref="AB149:AE149"/>
    <mergeCell ref="AF149:AI149"/>
    <mergeCell ref="AJ149:AM149"/>
    <mergeCell ref="AN149:AQ149"/>
    <mergeCell ref="AR149:AU149"/>
    <mergeCell ref="AZ149:BC149"/>
    <mergeCell ref="AN147:AQ147"/>
    <mergeCell ref="AB147:AE147"/>
    <mergeCell ref="AF147:AI147"/>
    <mergeCell ref="AJ147:AM147"/>
    <mergeCell ref="B162:S162"/>
    <mergeCell ref="T162:W162"/>
    <mergeCell ref="X162:AA162"/>
    <mergeCell ref="AB162:AE162"/>
    <mergeCell ref="AF162:AI162"/>
    <mergeCell ref="AJ162:AM162"/>
    <mergeCell ref="AN162:AQ162"/>
    <mergeCell ref="AR162:AU162"/>
    <mergeCell ref="AV162:AY162"/>
    <mergeCell ref="AJ161:AM161"/>
    <mergeCell ref="AN161:AQ161"/>
    <mergeCell ref="AR161:AU161"/>
    <mergeCell ref="AV161:AY161"/>
    <mergeCell ref="AZ161:BC161"/>
    <mergeCell ref="BD161:BG161"/>
    <mergeCell ref="AZ162:BC162"/>
    <mergeCell ref="BD162:BG162"/>
    <mergeCell ref="B161:S161"/>
    <mergeCell ref="T161:W161"/>
    <mergeCell ref="B164:S164"/>
    <mergeCell ref="T164:W164"/>
    <mergeCell ref="X164:AA164"/>
    <mergeCell ref="AB164:AE164"/>
    <mergeCell ref="AF164:AI164"/>
    <mergeCell ref="BH164:BK164"/>
    <mergeCell ref="AJ164:AM164"/>
    <mergeCell ref="AN164:AQ164"/>
    <mergeCell ref="AR164:AU164"/>
    <mergeCell ref="AV164:AY164"/>
    <mergeCell ref="AZ164:BC164"/>
    <mergeCell ref="BD164:BG164"/>
    <mergeCell ref="B163:S163"/>
    <mergeCell ref="T163:W163"/>
    <mergeCell ref="X163:AA163"/>
    <mergeCell ref="AB163:AE163"/>
    <mergeCell ref="AF163:AI163"/>
    <mergeCell ref="AJ163:AM163"/>
    <mergeCell ref="AN163:AQ163"/>
    <mergeCell ref="AR163:AU163"/>
    <mergeCell ref="AV163:AY163"/>
    <mergeCell ref="AZ163:BC163"/>
    <mergeCell ref="BD163:BG163"/>
    <mergeCell ref="B166:S166"/>
    <mergeCell ref="T166:W166"/>
    <mergeCell ref="X166:AA166"/>
    <mergeCell ref="AB166:AE166"/>
    <mergeCell ref="AF166:AI166"/>
    <mergeCell ref="AJ166:AM166"/>
    <mergeCell ref="AN166:AQ166"/>
    <mergeCell ref="AR166:AU166"/>
    <mergeCell ref="AV166:AY166"/>
    <mergeCell ref="AZ166:BC166"/>
    <mergeCell ref="BD166:BG166"/>
    <mergeCell ref="BH166:BK166"/>
    <mergeCell ref="B165:S165"/>
    <mergeCell ref="T165:W165"/>
    <mergeCell ref="X165:AA165"/>
    <mergeCell ref="AB165:AE165"/>
    <mergeCell ref="AF165:AI165"/>
    <mergeCell ref="AJ165:AM165"/>
    <mergeCell ref="AN165:AQ165"/>
    <mergeCell ref="AR165:AU165"/>
    <mergeCell ref="AV165:AY165"/>
    <mergeCell ref="AZ165:BC165"/>
    <mergeCell ref="BD165:BG165"/>
    <mergeCell ref="BH167:BK167"/>
    <mergeCell ref="B168:S168"/>
    <mergeCell ref="T168:W168"/>
    <mergeCell ref="X168:AA168"/>
    <mergeCell ref="AB168:AE168"/>
    <mergeCell ref="AF168:AI168"/>
    <mergeCell ref="AJ168:AM168"/>
    <mergeCell ref="AN168:AQ168"/>
    <mergeCell ref="AR168:AU168"/>
    <mergeCell ref="AV168:AY168"/>
    <mergeCell ref="AJ167:AM167"/>
    <mergeCell ref="AN167:AQ167"/>
    <mergeCell ref="AR167:AU167"/>
    <mergeCell ref="AV167:AY167"/>
    <mergeCell ref="AZ167:BC167"/>
    <mergeCell ref="BD167:BG167"/>
    <mergeCell ref="AZ168:BC168"/>
    <mergeCell ref="BD168:BG168"/>
    <mergeCell ref="BH168:BK168"/>
    <mergeCell ref="B167:S167"/>
    <mergeCell ref="T167:W167"/>
    <mergeCell ref="X167:AA167"/>
    <mergeCell ref="AB167:AE167"/>
    <mergeCell ref="AF167:AI167"/>
    <mergeCell ref="B172:S172"/>
    <mergeCell ref="AV170:AY170"/>
    <mergeCell ref="AZ170:BC170"/>
    <mergeCell ref="BD170:BG170"/>
    <mergeCell ref="B169:S169"/>
    <mergeCell ref="T169:W169"/>
    <mergeCell ref="X169:AA169"/>
    <mergeCell ref="AB169:AE169"/>
    <mergeCell ref="AF169:AI169"/>
    <mergeCell ref="AJ169:AM169"/>
    <mergeCell ref="AN169:AQ169"/>
    <mergeCell ref="AR169:AU169"/>
    <mergeCell ref="AV169:AY169"/>
    <mergeCell ref="AZ169:BC169"/>
    <mergeCell ref="BD169:BG169"/>
    <mergeCell ref="BH169:BK169"/>
    <mergeCell ref="B170:S170"/>
    <mergeCell ref="T170:W170"/>
    <mergeCell ref="X170:AA170"/>
    <mergeCell ref="AB170:AE170"/>
    <mergeCell ref="AF170:AI170"/>
    <mergeCell ref="X172:AA172"/>
    <mergeCell ref="B171:S171"/>
    <mergeCell ref="T171:W171"/>
    <mergeCell ref="X171:AA171"/>
    <mergeCell ref="BH170:BK170"/>
    <mergeCell ref="AJ170:AM170"/>
    <mergeCell ref="AN170:AQ170"/>
    <mergeCell ref="AR170:AU170"/>
    <mergeCell ref="B153:S153"/>
    <mergeCell ref="BH171:BK171"/>
    <mergeCell ref="AB172:AE172"/>
    <mergeCell ref="AF172:AI172"/>
    <mergeCell ref="AJ172:AM172"/>
    <mergeCell ref="AN172:AQ172"/>
    <mergeCell ref="AZ186:BG186"/>
    <mergeCell ref="BH175:BK175"/>
    <mergeCell ref="AZ174:BC174"/>
    <mergeCell ref="BD174:BG174"/>
    <mergeCell ref="BH174:BK174"/>
    <mergeCell ref="B175:S175"/>
    <mergeCell ref="T175:W175"/>
    <mergeCell ref="X175:AA175"/>
    <mergeCell ref="AB175:AE175"/>
    <mergeCell ref="AF175:AI175"/>
    <mergeCell ref="AJ175:AM175"/>
    <mergeCell ref="AN175:AQ175"/>
    <mergeCell ref="B173:S173"/>
    <mergeCell ref="T173:W173"/>
    <mergeCell ref="X173:AA173"/>
    <mergeCell ref="AB173:AE173"/>
    <mergeCell ref="AF173:AI173"/>
    <mergeCell ref="BH173:BK173"/>
    <mergeCell ref="B174:S174"/>
    <mergeCell ref="T174:W174"/>
    <mergeCell ref="X174:AA174"/>
    <mergeCell ref="AB174:AE174"/>
    <mergeCell ref="AF174:AI174"/>
    <mergeCell ref="AJ174:AM174"/>
    <mergeCell ref="AJ186:AQ186"/>
    <mergeCell ref="BH172:BK172"/>
    <mergeCell ref="AJ195:AQ195"/>
    <mergeCell ref="T172:W172"/>
    <mergeCell ref="B213:S213"/>
    <mergeCell ref="AJ160:AM160"/>
    <mergeCell ref="AN160:AQ160"/>
    <mergeCell ref="B196:S196"/>
    <mergeCell ref="B197:S197"/>
    <mergeCell ref="B148:S148"/>
    <mergeCell ref="B149:S149"/>
    <mergeCell ref="B150:S150"/>
    <mergeCell ref="BD173:BG173"/>
    <mergeCell ref="AB171:AE171"/>
    <mergeCell ref="AF171:AI171"/>
    <mergeCell ref="AJ171:AM171"/>
    <mergeCell ref="AN171:AQ171"/>
    <mergeCell ref="AR171:AU171"/>
    <mergeCell ref="AV171:AY171"/>
    <mergeCell ref="AZ171:BC171"/>
    <mergeCell ref="BD171:BG171"/>
    <mergeCell ref="AN174:AQ174"/>
    <mergeCell ref="AR174:AU174"/>
    <mergeCell ref="AV174:AY174"/>
    <mergeCell ref="AJ173:AM173"/>
    <mergeCell ref="AN173:AQ173"/>
    <mergeCell ref="AR173:AU173"/>
    <mergeCell ref="AV173:AY173"/>
    <mergeCell ref="AZ173:BC173"/>
    <mergeCell ref="AR172:AU172"/>
    <mergeCell ref="AV172:AY172"/>
    <mergeCell ref="AZ172:BC172"/>
    <mergeCell ref="BD172:BG172"/>
    <mergeCell ref="B151:S151"/>
    <mergeCell ref="B204:S204"/>
    <mergeCell ref="B207:S207"/>
    <mergeCell ref="B212:S212"/>
    <mergeCell ref="B205:S205"/>
    <mergeCell ref="AJ201:AQ201"/>
    <mergeCell ref="AJ202:AQ202"/>
    <mergeCell ref="B206:S206"/>
    <mergeCell ref="B208:S208"/>
    <mergeCell ref="B209:S209"/>
    <mergeCell ref="B210:S210"/>
    <mergeCell ref="B211:S211"/>
    <mergeCell ref="AJ204:AQ204"/>
    <mergeCell ref="AJ205:AQ205"/>
    <mergeCell ref="AJ206:AQ206"/>
    <mergeCell ref="AJ207:AQ207"/>
    <mergeCell ref="AJ208:AQ208"/>
    <mergeCell ref="AJ209:AQ209"/>
    <mergeCell ref="AJ210:AQ210"/>
    <mergeCell ref="AJ211:AQ211"/>
    <mergeCell ref="B201:S201"/>
    <mergeCell ref="B202:S202"/>
    <mergeCell ref="AJ212:AQ212"/>
    <mergeCell ref="B242:S242"/>
    <mergeCell ref="B236:S236"/>
    <mergeCell ref="B234:S234"/>
    <mergeCell ref="B235:S235"/>
    <mergeCell ref="B222:S222"/>
    <mergeCell ref="B114:S114"/>
    <mergeCell ref="T114:W114"/>
    <mergeCell ref="X114:AA114"/>
    <mergeCell ref="B152:S152"/>
    <mergeCell ref="T152:W152"/>
    <mergeCell ref="X152:AA152"/>
    <mergeCell ref="B154:S154"/>
    <mergeCell ref="T154:W154"/>
    <mergeCell ref="X154:AA154"/>
    <mergeCell ref="T185:Y185"/>
    <mergeCell ref="Y252:AF252"/>
    <mergeCell ref="Y253:AF253"/>
    <mergeCell ref="B155:S155"/>
    <mergeCell ref="T155:W155"/>
    <mergeCell ref="B142:S142"/>
    <mergeCell ref="B143:S143"/>
    <mergeCell ref="B144:S144"/>
    <mergeCell ref="X116:AA116"/>
    <mergeCell ref="X155:AA155"/>
    <mergeCell ref="B187:S187"/>
    <mergeCell ref="B218:S218"/>
    <mergeCell ref="B217:S217"/>
    <mergeCell ref="B145:S145"/>
    <mergeCell ref="B116:S116"/>
    <mergeCell ref="T116:W116"/>
    <mergeCell ref="B126:S126"/>
    <mergeCell ref="B203:S203"/>
    <mergeCell ref="AB160:AE160"/>
    <mergeCell ref="AF160:AI160"/>
    <mergeCell ref="B146:S146"/>
    <mergeCell ref="B147:S147"/>
    <mergeCell ref="AF133:AI133"/>
    <mergeCell ref="AJ133:AM133"/>
    <mergeCell ref="X133:AA133"/>
    <mergeCell ref="AB133:AE133"/>
    <mergeCell ref="X135:AA135"/>
    <mergeCell ref="T126:W126"/>
    <mergeCell ref="AB126:AE126"/>
    <mergeCell ref="AC103:AD103"/>
    <mergeCell ref="AC112:AD112"/>
    <mergeCell ref="AC113:AD113"/>
    <mergeCell ref="AC114:AD114"/>
    <mergeCell ref="B111:S111"/>
    <mergeCell ref="B105:S105"/>
    <mergeCell ref="T105:W105"/>
    <mergeCell ref="B106:S106"/>
    <mergeCell ref="T106:W106"/>
    <mergeCell ref="T148:W148"/>
    <mergeCell ref="X148:AA148"/>
    <mergeCell ref="AB148:AE148"/>
    <mergeCell ref="AF148:AI148"/>
    <mergeCell ref="AJ148:AM148"/>
    <mergeCell ref="B137:S137"/>
    <mergeCell ref="B138:S138"/>
    <mergeCell ref="B139:S139"/>
    <mergeCell ref="B127:S127"/>
    <mergeCell ref="AF127:AI127"/>
    <mergeCell ref="B128:S128"/>
    <mergeCell ref="T153:W153"/>
    <mergeCell ref="AC105:AD105"/>
    <mergeCell ref="AF105:AG105"/>
    <mergeCell ref="AC106:AD106"/>
    <mergeCell ref="X111:AA111"/>
    <mergeCell ref="BH126:BK126"/>
    <mergeCell ref="AJ125:AM125"/>
    <mergeCell ref="AN125:AQ125"/>
    <mergeCell ref="AR125:AU125"/>
    <mergeCell ref="AV125:AY125"/>
    <mergeCell ref="BD125:BG125"/>
    <mergeCell ref="X113:AA113"/>
    <mergeCell ref="AC110:AD110"/>
    <mergeCell ref="AJ126:AM126"/>
    <mergeCell ref="AN126:AQ126"/>
    <mergeCell ref="AF106:AG106"/>
    <mergeCell ref="AF155:AI155"/>
    <mergeCell ref="AJ155:AM155"/>
    <mergeCell ref="AJ152:AM152"/>
    <mergeCell ref="AN152:AQ152"/>
    <mergeCell ref="AR152:AU152"/>
    <mergeCell ref="AN155:AQ155"/>
    <mergeCell ref="BD152:BG152"/>
    <mergeCell ref="AZ153:BC153"/>
    <mergeCell ref="AZ154:BC154"/>
    <mergeCell ref="BD154:BG154"/>
    <mergeCell ref="BH154:BK154"/>
    <mergeCell ref="AV154:AY154"/>
    <mergeCell ref="X127:AA127"/>
    <mergeCell ref="AB127:AE127"/>
    <mergeCell ref="X129:AA129"/>
    <mergeCell ref="AB129:AE129"/>
    <mergeCell ref="X115:AA115"/>
    <mergeCell ref="B374:S374"/>
    <mergeCell ref="T374:AF374"/>
    <mergeCell ref="AH374:AS374"/>
    <mergeCell ref="B291:S291"/>
    <mergeCell ref="B289:S289"/>
    <mergeCell ref="B290:S290"/>
    <mergeCell ref="BH156:BK156"/>
    <mergeCell ref="B157:S157"/>
    <mergeCell ref="B287:S287"/>
    <mergeCell ref="B288:S288"/>
    <mergeCell ref="B285:S285"/>
    <mergeCell ref="B286:S286"/>
    <mergeCell ref="AR155:AU155"/>
    <mergeCell ref="AV155:AY155"/>
    <mergeCell ref="AZ155:BC155"/>
    <mergeCell ref="BD155:BG155"/>
    <mergeCell ref="BH155:BK155"/>
    <mergeCell ref="B156:S156"/>
    <mergeCell ref="T156:W156"/>
    <mergeCell ref="X156:AA156"/>
    <mergeCell ref="AB156:AE156"/>
    <mergeCell ref="AF156:AI156"/>
    <mergeCell ref="AZ209:BG209"/>
    <mergeCell ref="AZ210:BG210"/>
    <mergeCell ref="AZ211:BG211"/>
    <mergeCell ref="AZ212:BG212"/>
    <mergeCell ref="AZ213:BG213"/>
    <mergeCell ref="AZ214:BG214"/>
    <mergeCell ref="AJ203:AQ203"/>
    <mergeCell ref="T184:AQ184"/>
    <mergeCell ref="AS184:BG184"/>
    <mergeCell ref="X161:AA161"/>
    <mergeCell ref="T376:AF376"/>
    <mergeCell ref="AH376:AS376"/>
    <mergeCell ref="B381:S381"/>
    <mergeCell ref="T381:AF381"/>
    <mergeCell ref="AH381:AS381"/>
    <mergeCell ref="B382:S382"/>
    <mergeCell ref="T382:AF382"/>
    <mergeCell ref="AH382:AS382"/>
    <mergeCell ref="B379:S379"/>
    <mergeCell ref="T379:AF379"/>
    <mergeCell ref="AH379:AS379"/>
    <mergeCell ref="B380:S380"/>
    <mergeCell ref="T380:AF380"/>
    <mergeCell ref="AH380:AS380"/>
    <mergeCell ref="B377:S377"/>
    <mergeCell ref="T377:AF377"/>
    <mergeCell ref="AH377:AS377"/>
    <mergeCell ref="B378:S378"/>
    <mergeCell ref="T378:AF378"/>
    <mergeCell ref="AH378:AS378"/>
    <mergeCell ref="B394:S394"/>
    <mergeCell ref="T394:AF394"/>
    <mergeCell ref="AH394:AS394"/>
    <mergeCell ref="B391:S391"/>
    <mergeCell ref="T391:AF391"/>
    <mergeCell ref="AH391:AS391"/>
    <mergeCell ref="B392:S392"/>
    <mergeCell ref="T392:AF392"/>
    <mergeCell ref="AH392:AS392"/>
    <mergeCell ref="B397:S397"/>
    <mergeCell ref="T397:AF397"/>
    <mergeCell ref="AH397:AS397"/>
    <mergeCell ref="B395:S395"/>
    <mergeCell ref="T395:AF395"/>
    <mergeCell ref="AH395:AS395"/>
    <mergeCell ref="B396:S396"/>
    <mergeCell ref="T396:AF396"/>
    <mergeCell ref="AH396:AS396"/>
    <mergeCell ref="B393:S393"/>
    <mergeCell ref="T393:AF393"/>
    <mergeCell ref="AH393:AS393"/>
    <mergeCell ref="B383:S383"/>
    <mergeCell ref="T383:AF383"/>
    <mergeCell ref="AH383:AS383"/>
    <mergeCell ref="B384:S384"/>
    <mergeCell ref="T384:AF384"/>
    <mergeCell ref="AH384:AS384"/>
    <mergeCell ref="B389:S389"/>
    <mergeCell ref="T389:AF389"/>
    <mergeCell ref="AH389:AS389"/>
    <mergeCell ref="B390:S390"/>
    <mergeCell ref="T390:AF390"/>
    <mergeCell ref="AH390:AS390"/>
    <mergeCell ref="B387:S387"/>
    <mergeCell ref="T387:AF387"/>
    <mergeCell ref="AH387:AS387"/>
    <mergeCell ref="B388:S388"/>
    <mergeCell ref="T388:AF388"/>
    <mergeCell ref="AH388:AS388"/>
    <mergeCell ref="B385:S385"/>
    <mergeCell ref="T385:AF385"/>
    <mergeCell ref="AH385:AS385"/>
    <mergeCell ref="B386:S386"/>
    <mergeCell ref="T386:AF386"/>
    <mergeCell ref="AH386:AS386"/>
    <mergeCell ref="B375:S375"/>
    <mergeCell ref="T375:AF375"/>
    <mergeCell ref="AH375:AS375"/>
    <mergeCell ref="B376:S376"/>
    <mergeCell ref="AZ231:BG231"/>
    <mergeCell ref="BD126:BG126"/>
    <mergeCell ref="AR175:AU175"/>
    <mergeCell ref="AV175:AY175"/>
    <mergeCell ref="AZ175:BC175"/>
    <mergeCell ref="BD175:BG175"/>
    <mergeCell ref="AB161:AE161"/>
    <mergeCell ref="AF161:AI161"/>
    <mergeCell ref="AJ158:AM158"/>
    <mergeCell ref="AN158:AQ158"/>
    <mergeCell ref="AR158:AU158"/>
    <mergeCell ref="AV152:AY152"/>
    <mergeCell ref="AZ152:BC152"/>
    <mergeCell ref="AV158:AY158"/>
    <mergeCell ref="AZ158:BC158"/>
    <mergeCell ref="BD158:BG158"/>
    <mergeCell ref="AZ159:BC159"/>
    <mergeCell ref="BD159:BG159"/>
    <mergeCell ref="AB155:AE155"/>
    <mergeCell ref="AR160:AU160"/>
    <mergeCell ref="AV160:AY160"/>
    <mergeCell ref="AZ160:BC160"/>
    <mergeCell ref="BD153:BG153"/>
    <mergeCell ref="AR126:AU126"/>
    <mergeCell ref="AV126:AY126"/>
    <mergeCell ref="AZ126:BC126"/>
    <mergeCell ref="AJ159:AM159"/>
    <mergeCell ref="AN159:AQ159"/>
    <mergeCell ref="AJ235:AQ235"/>
    <mergeCell ref="AJ236:AQ236"/>
    <mergeCell ref="AL241:AS241"/>
    <mergeCell ref="AL242:AS242"/>
    <mergeCell ref="AL248:AS248"/>
    <mergeCell ref="AL249:AS249"/>
    <mergeCell ref="AL250:AS250"/>
    <mergeCell ref="AL251:AS251"/>
    <mergeCell ref="AZ187:BG187"/>
    <mergeCell ref="AZ188:BG188"/>
    <mergeCell ref="AZ189:BG189"/>
    <mergeCell ref="AZ190:BG190"/>
    <mergeCell ref="AZ191:BG191"/>
    <mergeCell ref="AZ192:BG192"/>
    <mergeCell ref="AZ193:BG193"/>
    <mergeCell ref="AZ194:BG194"/>
    <mergeCell ref="AZ195:BG195"/>
    <mergeCell ref="AZ196:BG196"/>
    <mergeCell ref="AZ197:BG197"/>
    <mergeCell ref="AZ198:BG198"/>
    <mergeCell ref="AJ218:AQ218"/>
    <mergeCell ref="AJ229:AQ229"/>
    <mergeCell ref="AJ230:AQ230"/>
    <mergeCell ref="AJ231:AQ231"/>
    <mergeCell ref="AJ232:AQ232"/>
    <mergeCell ref="AJ233:AQ233"/>
    <mergeCell ref="AJ219:AQ219"/>
    <mergeCell ref="AJ213:AQ213"/>
    <mergeCell ref="AJ214:AQ214"/>
    <mergeCell ref="AZ207:BG207"/>
    <mergeCell ref="AZ208:BG208"/>
    <mergeCell ref="AJ220:AQ220"/>
    <mergeCell ref="AJ221:AQ221"/>
    <mergeCell ref="AJ222:AQ222"/>
    <mergeCell ref="AJ223:AQ223"/>
    <mergeCell ref="Y266:AF266"/>
    <mergeCell ref="Y267:AF267"/>
    <mergeCell ref="AL258:AS258"/>
    <mergeCell ref="AL259:AS259"/>
    <mergeCell ref="AL260:AS260"/>
    <mergeCell ref="Y268:AF268"/>
    <mergeCell ref="AL243:AS243"/>
    <mergeCell ref="AL244:AS244"/>
    <mergeCell ref="AL245:AS245"/>
    <mergeCell ref="AL246:AS246"/>
    <mergeCell ref="AL247:AS247"/>
    <mergeCell ref="AZ232:BG232"/>
    <mergeCell ref="AZ233:BG233"/>
    <mergeCell ref="AZ234:BG234"/>
    <mergeCell ref="AZ235:BG235"/>
    <mergeCell ref="AZ236:BG236"/>
    <mergeCell ref="Y245:AF245"/>
    <mergeCell ref="Y246:AF246"/>
    <mergeCell ref="Y247:AF247"/>
    <mergeCell ref="Y248:AF248"/>
    <mergeCell ref="Y249:AF249"/>
    <mergeCell ref="Y250:AF250"/>
    <mergeCell ref="Y251:AF251"/>
    <mergeCell ref="AJ234:AQ234"/>
    <mergeCell ref="AL252:AS252"/>
    <mergeCell ref="AL253:AS253"/>
    <mergeCell ref="AL254:AS254"/>
    <mergeCell ref="AL255:AS255"/>
    <mergeCell ref="AL256:AS256"/>
    <mergeCell ref="AI72:AJ72"/>
    <mergeCell ref="AI73:AJ73"/>
    <mergeCell ref="AI74:AJ74"/>
    <mergeCell ref="AI75:AJ75"/>
    <mergeCell ref="AI76:AJ76"/>
    <mergeCell ref="AI77:AJ77"/>
    <mergeCell ref="AI78:AJ78"/>
    <mergeCell ref="AI79:AJ79"/>
    <mergeCell ref="AI80:AJ80"/>
    <mergeCell ref="AI81:AJ81"/>
    <mergeCell ref="AI97:AJ97"/>
    <mergeCell ref="AI98:AJ98"/>
    <mergeCell ref="AZ199:BG199"/>
    <mergeCell ref="AZ200:BG200"/>
    <mergeCell ref="AZ201:BG201"/>
    <mergeCell ref="AZ202:BG202"/>
    <mergeCell ref="AZ203:BG203"/>
    <mergeCell ref="AR159:AU159"/>
    <mergeCell ref="AV159:AY159"/>
    <mergeCell ref="BD129:BG129"/>
    <mergeCell ref="AV135:AY135"/>
    <mergeCell ref="AI102:AJ102"/>
    <mergeCell ref="BD147:BG147"/>
    <mergeCell ref="BD143:BG143"/>
    <mergeCell ref="AV153:AY153"/>
    <mergeCell ref="AV156:AY156"/>
    <mergeCell ref="AI107:AJ107"/>
    <mergeCell ref="AI108:AJ108"/>
    <mergeCell ref="AF126:AI126"/>
    <mergeCell ref="AF102:AG102"/>
    <mergeCell ref="AF103:AG103"/>
    <mergeCell ref="AF75:AG75"/>
    <mergeCell ref="AJ196:AQ196"/>
    <mergeCell ref="AJ197:AQ197"/>
    <mergeCell ref="AJ198:AQ198"/>
    <mergeCell ref="AJ199:AQ199"/>
    <mergeCell ref="AJ200:AQ200"/>
    <mergeCell ref="AI82:AJ82"/>
    <mergeCell ref="AI83:AJ83"/>
    <mergeCell ref="AI84:AJ84"/>
    <mergeCell ref="AI85:AJ85"/>
    <mergeCell ref="AI86:AJ86"/>
    <mergeCell ref="AI87:AJ87"/>
    <mergeCell ref="AI88:AJ88"/>
    <mergeCell ref="AI89:AJ89"/>
    <mergeCell ref="AI90:AJ90"/>
    <mergeCell ref="AI91:AJ91"/>
    <mergeCell ref="AI92:AJ92"/>
    <mergeCell ref="AI93:AJ93"/>
    <mergeCell ref="AI94:AJ94"/>
    <mergeCell ref="AI95:AJ95"/>
    <mergeCell ref="AI96:AJ96"/>
    <mergeCell ref="AN148:AQ148"/>
    <mergeCell ref="AF130:AI130"/>
    <mergeCell ref="AJ130:AM130"/>
    <mergeCell ref="AF100:AG100"/>
    <mergeCell ref="AJ187:AQ187"/>
    <mergeCell ref="AJ188:AQ188"/>
    <mergeCell ref="AJ189:AQ189"/>
    <mergeCell ref="AJ190:AQ190"/>
    <mergeCell ref="AJ191:AQ191"/>
    <mergeCell ref="AJ192:AQ192"/>
    <mergeCell ref="AJ193:AQ193"/>
    <mergeCell ref="AJ194:AQ194"/>
    <mergeCell ref="BR154:BS154"/>
    <mergeCell ref="BR155:BS155"/>
    <mergeCell ref="BR156:BS156"/>
    <mergeCell ref="BR157:BS157"/>
    <mergeCell ref="BR126:BS126"/>
    <mergeCell ref="BR127:BS127"/>
    <mergeCell ref="BR128:BS128"/>
    <mergeCell ref="BR129:BS129"/>
    <mergeCell ref="BR130:BS130"/>
    <mergeCell ref="BR131:BS131"/>
    <mergeCell ref="BR132:BS132"/>
    <mergeCell ref="BR133:BS133"/>
    <mergeCell ref="BR134:BS134"/>
    <mergeCell ref="BR135:BS135"/>
    <mergeCell ref="BR136:BS136"/>
    <mergeCell ref="BR137:BS137"/>
    <mergeCell ref="BR138:BS138"/>
    <mergeCell ref="BR139:BS139"/>
    <mergeCell ref="BR140:BS140"/>
    <mergeCell ref="BR144:BS144"/>
    <mergeCell ref="BR145:BS145"/>
    <mergeCell ref="BR146:BS146"/>
    <mergeCell ref="BR147:BS147"/>
    <mergeCell ref="BR148:BS148"/>
    <mergeCell ref="BR149:BS149"/>
    <mergeCell ref="BR150:BS150"/>
    <mergeCell ref="BR151:BS151"/>
    <mergeCell ref="BR152:BS152"/>
    <mergeCell ref="BR153:BS153"/>
    <mergeCell ref="BH125:BK125"/>
    <mergeCell ref="AR157:AU157"/>
    <mergeCell ref="AV157:AY157"/>
    <mergeCell ref="AZ157:BC157"/>
    <mergeCell ref="AV127:AY127"/>
    <mergeCell ref="AZ127:BC127"/>
    <mergeCell ref="BD127:BG127"/>
    <mergeCell ref="BR175:BS175"/>
    <mergeCell ref="BR122:BS125"/>
    <mergeCell ref="BR158:BS158"/>
    <mergeCell ref="BR159:BS159"/>
    <mergeCell ref="BR160:BS160"/>
    <mergeCell ref="BR161:BS161"/>
    <mergeCell ref="BR162:BS162"/>
    <mergeCell ref="BR163:BS163"/>
    <mergeCell ref="BR164:BS164"/>
    <mergeCell ref="BR165:BS165"/>
    <mergeCell ref="BR166:BS166"/>
    <mergeCell ref="BR167:BS167"/>
    <mergeCell ref="BR168:BS168"/>
    <mergeCell ref="BR169:BS169"/>
    <mergeCell ref="BR170:BS170"/>
    <mergeCell ref="BR171:BS171"/>
    <mergeCell ref="BR172:BS172"/>
    <mergeCell ref="BR173:BS173"/>
    <mergeCell ref="BR174:BS174"/>
    <mergeCell ref="BR141:BS141"/>
    <mergeCell ref="BR142:BS142"/>
    <mergeCell ref="BR143:BS143"/>
    <mergeCell ref="BL125:BO125"/>
    <mergeCell ref="BL126:BO126"/>
    <mergeCell ref="BL127:BO127"/>
    <mergeCell ref="AZ205:BG205"/>
    <mergeCell ref="BL128:BO128"/>
    <mergeCell ref="BL129:BO129"/>
    <mergeCell ref="BL130:BO130"/>
    <mergeCell ref="BL131:BO131"/>
    <mergeCell ref="BL132:BO132"/>
    <mergeCell ref="BL133:BO133"/>
    <mergeCell ref="BL134:BO134"/>
    <mergeCell ref="BL135:BO135"/>
    <mergeCell ref="BL136:BO136"/>
    <mergeCell ref="BL137:BO137"/>
    <mergeCell ref="BL138:BO138"/>
    <mergeCell ref="BL139:BO139"/>
    <mergeCell ref="BL140:BO140"/>
    <mergeCell ref="BL141:BO141"/>
    <mergeCell ref="BL142:BO142"/>
    <mergeCell ref="BL143:BO143"/>
    <mergeCell ref="BL144:BO144"/>
    <mergeCell ref="BL171:BO171"/>
    <mergeCell ref="BL172:BO172"/>
    <mergeCell ref="BL173:BO173"/>
    <mergeCell ref="BL174:BO174"/>
    <mergeCell ref="BL175:BO175"/>
    <mergeCell ref="BH165:BK165"/>
    <mergeCell ref="BH163:BK163"/>
    <mergeCell ref="BH161:BK161"/>
    <mergeCell ref="BH162:BK162"/>
    <mergeCell ref="BH147:BK147"/>
    <mergeCell ref="BH153:BK153"/>
    <mergeCell ref="BH159:BK159"/>
    <mergeCell ref="BH129:BK129"/>
    <mergeCell ref="BD138:BG138"/>
    <mergeCell ref="Y241:AF241"/>
    <mergeCell ref="Y242:AF242"/>
    <mergeCell ref="Y243:AF243"/>
    <mergeCell ref="Y244:AF244"/>
    <mergeCell ref="AZ204:BG204"/>
    <mergeCell ref="AZ206:BG206"/>
    <mergeCell ref="BL145:BO145"/>
    <mergeCell ref="BL146:BO146"/>
    <mergeCell ref="BL147:BO147"/>
    <mergeCell ref="BL148:BO148"/>
    <mergeCell ref="BL149:BO149"/>
    <mergeCell ref="BL150:BO150"/>
    <mergeCell ref="BL151:BO151"/>
    <mergeCell ref="BL152:BO152"/>
    <mergeCell ref="BL153:BO153"/>
    <mergeCell ref="BL154:BO154"/>
    <mergeCell ref="BL155:BO155"/>
    <mergeCell ref="BL156:BO156"/>
    <mergeCell ref="BL157:BO157"/>
    <mergeCell ref="BL158:BO158"/>
    <mergeCell ref="BL159:BO159"/>
    <mergeCell ref="BL160:BO160"/>
    <mergeCell ref="BL161:BO161"/>
    <mergeCell ref="BL162:BO162"/>
    <mergeCell ref="BL163:BO163"/>
    <mergeCell ref="BL164:BO164"/>
    <mergeCell ref="BL165:BO165"/>
    <mergeCell ref="BL166:BO166"/>
    <mergeCell ref="BL167:BO167"/>
    <mergeCell ref="BL168:BO168"/>
    <mergeCell ref="BL169:BO169"/>
    <mergeCell ref="BL170:BO170"/>
    <mergeCell ref="B301:S301"/>
    <mergeCell ref="T301:AF301"/>
    <mergeCell ref="AL265:AS265"/>
    <mergeCell ref="AL266:AS266"/>
    <mergeCell ref="AL285:AS285"/>
    <mergeCell ref="AL286:AS286"/>
    <mergeCell ref="AL287:AS287"/>
    <mergeCell ref="AL288:AS288"/>
    <mergeCell ref="AL289:AS289"/>
    <mergeCell ref="AL290:AS290"/>
    <mergeCell ref="AL291:AS291"/>
    <mergeCell ref="AL267:AS267"/>
    <mergeCell ref="AL268:AS268"/>
    <mergeCell ref="AL269:AS269"/>
    <mergeCell ref="AL270:AS270"/>
    <mergeCell ref="AL271:AS271"/>
    <mergeCell ref="T295:AF295"/>
    <mergeCell ref="T297:AF297"/>
    <mergeCell ref="B268:S268"/>
    <mergeCell ref="B322:S322"/>
    <mergeCell ref="T322:AF322"/>
    <mergeCell ref="B323:S323"/>
    <mergeCell ref="T323:AF323"/>
    <mergeCell ref="B324:S324"/>
    <mergeCell ref="T324:AF324"/>
    <mergeCell ref="B3:AJ3"/>
    <mergeCell ref="B9:R9"/>
    <mergeCell ref="T343:AF343"/>
    <mergeCell ref="B344:S344"/>
    <mergeCell ref="T344:AF344"/>
    <mergeCell ref="T294:AF294"/>
    <mergeCell ref="B337:S337"/>
    <mergeCell ref="T337:AF337"/>
    <mergeCell ref="B338:S338"/>
    <mergeCell ref="T338:AF338"/>
    <mergeCell ref="B339:S339"/>
    <mergeCell ref="T339:AF339"/>
    <mergeCell ref="B340:S340"/>
    <mergeCell ref="T340:AF340"/>
    <mergeCell ref="B341:S341"/>
    <mergeCell ref="T341:AF341"/>
    <mergeCell ref="B342:S342"/>
    <mergeCell ref="T342:AF342"/>
    <mergeCell ref="B331:S331"/>
    <mergeCell ref="T331:AF331"/>
    <mergeCell ref="AI63:AJ66"/>
    <mergeCell ref="AI67:AJ67"/>
    <mergeCell ref="AI68:AJ68"/>
    <mergeCell ref="AI69:AJ69"/>
    <mergeCell ref="AI70:AJ70"/>
    <mergeCell ref="AI71:AJ71"/>
  </mergeCells>
  <phoneticPr fontId="60" type="noConversion"/>
  <conditionalFormatting sqref="AI67:AJ116">
    <cfRule type="cellIs" dxfId="2" priority="2" operator="equal">
      <formula>1</formula>
    </cfRule>
  </conditionalFormatting>
  <conditionalFormatting sqref="BR126:BS175">
    <cfRule type="cellIs" dxfId="1" priority="1" operator="equal">
      <formula>1</formula>
    </cfRule>
  </conditionalFormatting>
  <dataValidations count="6">
    <dataValidation type="list" allowBlank="1" showDropDown="1" showInputMessage="1" showErrorMessage="1" error="Mark with &quot;x&quot; if applicable." sqref="AH242:AJ291 T242:W291 T10:AA59 T187:AH236 AS187:AX236 AA442 T442 X407 AA407 T407 X442">
      <formula1>"x"</formula1>
    </dataValidation>
    <dataValidation type="decimal" operator="greaterThanOrEqual" allowBlank="1" showInputMessage="1" showErrorMessage="1" error="Please enter only numbers." sqref="AC67:AG116 T126:BO175 BQ126:BR175 AA454:AF460 CU67:CU118 CV67:CX116">
      <formula1>0</formula1>
    </dataValidation>
    <dataValidation type="decimal" operator="greaterThanOrEqual" allowBlank="1" showInputMessage="1" showErrorMessage="1" sqref="X67:AA116">
      <formula1>0</formula1>
    </dataValidation>
    <dataValidation operator="greaterThanOrEqual" allowBlank="1" showInputMessage="1" error="Please enter only numbers." sqref="BP126:BP175"/>
    <dataValidation allowBlank="1" showInputMessage="1" showErrorMessage="1" error="mark with &quot;x&quot; if applicable" sqref="D407 D442"/>
    <dataValidation type="decimal" operator="notEqual" allowBlank="1" showInputMessage="1" showErrorMessage="1" errorTitle="Only numbers allowed." error="Only numbers allowed." sqref="T439:X439">
      <formula1>0.0123456789</formula1>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'Dropdown-Content (Hidden)'!$B$53:$B$59</xm:f>
          </x14:formula1>
          <xm:sqref>T348:AF397</xm:sqref>
        </x14:dataValidation>
        <x14:dataValidation type="list" allowBlank="1" showInputMessage="1" showErrorMessage="1">
          <x14:formula1>
            <xm:f>'Dropdown-Content (Hidden)'!$B$62:$B$65</xm:f>
          </x14:formula1>
          <xm:sqref>T295:AF344</xm:sqref>
        </x14:dataValidation>
        <x14:dataValidation type="list" allowBlank="1" showInputMessage="1" showErrorMessage="1">
          <x14:formula1>
            <xm:f>'Dropdown-Content (Hidden)'!$B$10:$B$11</xm:f>
          </x14:formula1>
          <xm:sqref>AC10:AC59 T443 T410:V410 X410:Z410 T446:V446 X446:Z446</xm:sqref>
        </x14:dataValidation>
        <x14:dataValidation type="list" allowBlank="1" showInputMessage="1" showErrorMessage="1">
          <x14:formula1>
            <xm:f>'Dropdown-Content (Hidden)'!$B$31:$B$33</xm:f>
          </x14:formula1>
          <xm:sqref>T430:AB431</xm:sqref>
        </x14:dataValidation>
        <x14:dataValidation type="list" allowBlank="1" showInputMessage="1" showErrorMessage="1">
          <x14:formula1>
            <xm:f>'Dropdown-Content (Hidden)'!$B$24:$B$28</xm:f>
          </x14:formula1>
          <xm:sqref>T416:AB425</xm:sqref>
        </x14:dataValidation>
        <x14:dataValidation type="list" allowBlank="1" showInputMessage="1" showErrorMessage="1">
          <x14:formula1>
            <xm:f>'Y:\OneDrive\01 Vorlagenbauer\01 Aufträge\SSF\1912 Umfragebogen\1 Kundendaten\191120 Check\[2019_01_23_Questionnaire_SSF_Market_Survey_AssetManager.xlsx]Dropdown-Content (Hidden)'!#REF!</xm:f>
          </x14:formula1>
          <xm:sqref>D432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0"/>
  <sheetViews>
    <sheetView showGridLines="0" zoomScaleNormal="100" workbookViewId="0">
      <selection activeCell="B11" sqref="B11:Y11"/>
    </sheetView>
  </sheetViews>
  <sheetFormatPr baseColWidth="10" defaultColWidth="11.42578125" defaultRowHeight="15" x14ac:dyDescent="0.25"/>
  <cols>
    <col min="1" max="1" width="10" style="43" customWidth="1"/>
    <col min="2" max="26" width="5" style="43" customWidth="1"/>
    <col min="27" max="44" width="4.85546875" style="43" customWidth="1"/>
    <col min="45" max="45" width="53.7109375" style="43" customWidth="1"/>
    <col min="46" max="49" width="4.85546875" style="43" customWidth="1"/>
    <col min="50" max="50" width="43.7109375" style="43" customWidth="1"/>
    <col min="51" max="54" width="4.85546875" style="43" customWidth="1"/>
    <col min="55" max="55" width="19.28515625" style="43" customWidth="1"/>
    <col min="56" max="56" width="45.85546875" style="43" customWidth="1"/>
    <col min="57" max="57" width="78.42578125" style="43" customWidth="1"/>
    <col min="58" max="58" width="56.5703125" style="43" customWidth="1"/>
    <col min="59" max="122" width="4.85546875" style="43" customWidth="1"/>
    <col min="123" max="16384" width="11.42578125" style="43"/>
  </cols>
  <sheetData>
    <row r="1" spans="1:59" ht="26.25" customHeight="1" x14ac:dyDescent="0.2">
      <c r="A1" s="7"/>
      <c r="B1" s="483" t="s">
        <v>367</v>
      </c>
      <c r="C1" s="483"/>
      <c r="D1" s="483"/>
      <c r="E1" s="483"/>
      <c r="F1" s="483"/>
      <c r="G1" s="483"/>
      <c r="H1" s="483"/>
      <c r="I1" s="483"/>
      <c r="J1" s="483"/>
      <c r="K1" s="483"/>
      <c r="L1" s="483"/>
      <c r="M1" s="483"/>
      <c r="N1" s="483"/>
      <c r="O1" s="483"/>
      <c r="P1" s="483"/>
      <c r="Q1" s="483"/>
      <c r="R1" s="483"/>
      <c r="S1" s="483"/>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3"/>
    </row>
    <row r="2" spans="1:59" x14ac:dyDescent="0.2">
      <c r="A2" s="7"/>
      <c r="B2" s="25"/>
      <c r="C2" s="25"/>
      <c r="D2" s="25"/>
      <c r="E2" s="25"/>
      <c r="F2" s="25"/>
      <c r="G2" s="25"/>
      <c r="H2" s="25"/>
      <c r="I2" s="25"/>
      <c r="J2" s="25"/>
      <c r="K2" s="25"/>
      <c r="L2" s="25"/>
      <c r="M2" s="25"/>
      <c r="N2" s="25"/>
      <c r="O2" s="25"/>
      <c r="P2" s="25"/>
      <c r="Q2" s="25"/>
      <c r="R2" s="25"/>
      <c r="S2" s="25"/>
      <c r="T2" s="25"/>
      <c r="U2" s="25"/>
      <c r="V2" s="25"/>
      <c r="W2" s="25"/>
      <c r="X2" s="25"/>
      <c r="Y2" s="25"/>
      <c r="Z2" s="25"/>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298"/>
      <c r="BE2" s="334"/>
      <c r="BF2" s="334"/>
      <c r="BG2" s="13"/>
    </row>
    <row r="3" spans="1:59" ht="182.25" customHeight="1" thickBot="1" x14ac:dyDescent="0.25">
      <c r="A3" s="7"/>
      <c r="B3" s="439" t="s">
        <v>1101</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13"/>
      <c r="AJ3" s="13"/>
      <c r="AK3" s="13"/>
      <c r="AL3" s="13"/>
      <c r="AM3" s="13"/>
      <c r="AN3" s="13"/>
      <c r="AO3" s="13"/>
      <c r="AP3" s="13"/>
      <c r="AQ3" s="13"/>
      <c r="AR3" s="13"/>
      <c r="AS3" s="13"/>
      <c r="AT3" s="13"/>
      <c r="AU3" s="13"/>
      <c r="AV3" s="13"/>
      <c r="AW3" s="13"/>
      <c r="AX3" s="13"/>
      <c r="AY3" s="13"/>
      <c r="AZ3" s="13"/>
      <c r="BA3" s="13"/>
      <c r="BB3" s="13"/>
      <c r="BC3" s="13"/>
      <c r="BD3" s="298"/>
      <c r="BE3" s="334"/>
      <c r="BF3" s="334"/>
      <c r="BG3" s="13"/>
    </row>
    <row r="4" spans="1:59" ht="21" x14ac:dyDescent="0.35">
      <c r="A4" s="7"/>
      <c r="B4" s="18" t="s">
        <v>130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3"/>
    </row>
    <row r="5" spans="1:59" x14ac:dyDescent="0.2">
      <c r="A5" s="7"/>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298"/>
      <c r="BE5" s="334"/>
      <c r="BF5" s="334"/>
      <c r="BG5" s="13"/>
    </row>
    <row r="6" spans="1:59" x14ac:dyDescent="0.2">
      <c r="A6" s="7"/>
      <c r="B6" s="27" t="s">
        <v>1102</v>
      </c>
      <c r="C6" s="27"/>
      <c r="D6" s="27"/>
      <c r="E6" s="27"/>
      <c r="F6" s="27"/>
      <c r="G6" s="27"/>
      <c r="H6" s="27"/>
      <c r="I6" s="27"/>
      <c r="J6" s="27"/>
      <c r="K6" s="27"/>
      <c r="L6" s="27"/>
      <c r="M6" s="27"/>
      <c r="N6" s="27"/>
      <c r="O6" s="27"/>
      <c r="P6" s="27"/>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298"/>
      <c r="BE6" s="334"/>
      <c r="BF6" s="334"/>
      <c r="BG6" s="298"/>
    </row>
    <row r="7" spans="1:59" ht="12.75" customHeight="1" x14ac:dyDescent="0.2">
      <c r="A7" s="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298"/>
      <c r="BE7" s="334"/>
      <c r="BF7" s="334"/>
      <c r="BG7" s="298"/>
    </row>
    <row r="8" spans="1:59" ht="12.75" customHeight="1" x14ac:dyDescent="0.2">
      <c r="A8" s="7"/>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41" t="s">
        <v>1106</v>
      </c>
      <c r="AQ8" s="334"/>
      <c r="AR8" s="334"/>
      <c r="AS8" s="334"/>
      <c r="AT8" s="334"/>
      <c r="AU8" s="334"/>
      <c r="AV8" s="334"/>
      <c r="AW8" s="334"/>
      <c r="AX8" s="334"/>
      <c r="AY8" s="334"/>
      <c r="AZ8" s="334"/>
      <c r="BA8" s="334"/>
      <c r="BB8" s="334"/>
      <c r="BC8" s="334"/>
      <c r="BD8" s="334"/>
      <c r="BE8" s="334"/>
      <c r="BF8" s="334"/>
      <c r="BG8" s="334"/>
    </row>
    <row r="9" spans="1:59" ht="114" customHeight="1" x14ac:dyDescent="0.25">
      <c r="A9" s="7"/>
      <c r="B9" s="13"/>
      <c r="C9" s="13"/>
      <c r="D9" s="13"/>
      <c r="E9" s="13"/>
      <c r="F9" s="13"/>
      <c r="G9" s="13"/>
      <c r="H9" s="13"/>
      <c r="I9" s="13"/>
      <c r="J9" s="13"/>
      <c r="K9" s="13"/>
      <c r="L9" s="13"/>
      <c r="M9" s="13"/>
      <c r="N9" s="13"/>
      <c r="O9" s="13"/>
      <c r="P9" s="13"/>
      <c r="Q9" s="13"/>
      <c r="R9" s="13"/>
      <c r="S9" s="13"/>
      <c r="T9" s="47"/>
      <c r="U9" s="47"/>
      <c r="V9" s="47"/>
      <c r="W9" s="47"/>
      <c r="X9" s="47"/>
      <c r="Y9" s="47"/>
      <c r="Z9" s="436" t="s">
        <v>141</v>
      </c>
      <c r="AA9" s="436"/>
      <c r="AB9" s="436"/>
      <c r="AC9" s="436"/>
      <c r="AD9" s="436" t="s">
        <v>899</v>
      </c>
      <c r="AE9" s="496"/>
      <c r="AF9" s="496"/>
      <c r="AG9" s="496"/>
      <c r="AH9" s="24" t="s">
        <v>142</v>
      </c>
      <c r="AI9" s="13"/>
      <c r="AJ9" s="13"/>
      <c r="AK9" s="13"/>
      <c r="AL9" s="13"/>
      <c r="AM9" s="13"/>
      <c r="AN9" s="13"/>
      <c r="AO9" s="334"/>
      <c r="AP9" s="482" t="s">
        <v>959</v>
      </c>
      <c r="AQ9" s="482"/>
      <c r="AR9" s="482"/>
      <c r="AS9" s="481" t="s">
        <v>1103</v>
      </c>
      <c r="AT9" s="405"/>
      <c r="AU9" s="405"/>
      <c r="AV9" s="405"/>
      <c r="AW9" s="405"/>
      <c r="AX9" s="330"/>
      <c r="AY9" s="330"/>
      <c r="AZ9" s="330"/>
      <c r="BA9" s="330"/>
      <c r="BB9" s="330"/>
      <c r="BC9" s="507" t="s">
        <v>1104</v>
      </c>
      <c r="BD9" s="508" t="s">
        <v>1105</v>
      </c>
      <c r="BE9" s="333"/>
      <c r="BF9" s="333"/>
      <c r="BG9" s="307"/>
    </row>
    <row r="10" spans="1:59" ht="33.75" customHeight="1" x14ac:dyDescent="0.25">
      <c r="A10" s="7" t="s">
        <v>137</v>
      </c>
      <c r="B10" s="36" t="s">
        <v>136</v>
      </c>
      <c r="C10" s="13"/>
      <c r="D10" s="13"/>
      <c r="E10" s="13"/>
      <c r="F10" s="13"/>
      <c r="G10" s="13"/>
      <c r="H10" s="13"/>
      <c r="I10" s="13"/>
      <c r="J10" s="13"/>
      <c r="K10" s="13"/>
      <c r="L10" s="13"/>
      <c r="M10" s="13"/>
      <c r="N10" s="13"/>
      <c r="O10" s="13"/>
      <c r="P10" s="13"/>
      <c r="Q10" s="13"/>
      <c r="R10" s="13"/>
      <c r="S10" s="13"/>
      <c r="T10" s="48"/>
      <c r="U10" s="48"/>
      <c r="V10" s="48"/>
      <c r="W10" s="48"/>
      <c r="X10" s="48"/>
      <c r="Y10" s="48"/>
      <c r="Z10" s="436"/>
      <c r="AA10" s="436"/>
      <c r="AB10" s="436"/>
      <c r="AC10" s="436"/>
      <c r="AD10" s="496"/>
      <c r="AE10" s="496"/>
      <c r="AF10" s="496"/>
      <c r="AG10" s="496"/>
      <c r="AH10" s="495" t="s">
        <v>113</v>
      </c>
      <c r="AI10" s="495"/>
      <c r="AJ10" s="495"/>
      <c r="AK10" s="495"/>
      <c r="AL10" s="495" t="s">
        <v>378</v>
      </c>
      <c r="AM10" s="495"/>
      <c r="AN10" s="495"/>
      <c r="AO10" s="495"/>
      <c r="AP10" s="482"/>
      <c r="AQ10" s="482"/>
      <c r="AR10" s="482"/>
      <c r="AS10" s="405"/>
      <c r="AT10" s="405"/>
      <c r="AU10" s="405"/>
      <c r="AV10" s="405"/>
      <c r="AW10" s="405"/>
      <c r="AX10" s="339" t="s">
        <v>960</v>
      </c>
      <c r="AY10" s="330"/>
      <c r="AZ10" s="330"/>
      <c r="BA10" s="330"/>
      <c r="BB10" s="330"/>
      <c r="BC10" s="507"/>
      <c r="BD10" s="508"/>
      <c r="BE10" s="347" t="s">
        <v>973</v>
      </c>
      <c r="BF10" s="347" t="s">
        <v>171</v>
      </c>
      <c r="BG10" s="307"/>
    </row>
    <row r="11" spans="1:59" ht="25.5" customHeight="1" x14ac:dyDescent="0.25">
      <c r="A11" s="45">
        <v>1</v>
      </c>
      <c r="B11" s="484" t="str">
        <f>LOOKUP(A11,'Dropdown-Content (Hidden)'!$D$87:$D$188,'Dropdown-Content (Hidden)'!$B$87:$B$188)</f>
        <v xml:space="preserve">  </v>
      </c>
      <c r="C11" s="484"/>
      <c r="D11" s="484"/>
      <c r="E11" s="484"/>
      <c r="F11" s="484"/>
      <c r="G11" s="484"/>
      <c r="H11" s="484"/>
      <c r="I11" s="484"/>
      <c r="J11" s="484"/>
      <c r="K11" s="484"/>
      <c r="L11" s="484"/>
      <c r="M11" s="484"/>
      <c r="N11" s="484"/>
      <c r="O11" s="484"/>
      <c r="P11" s="484"/>
      <c r="Q11" s="484"/>
      <c r="R11" s="484"/>
      <c r="S11" s="484"/>
      <c r="T11" s="484"/>
      <c r="U11" s="484"/>
      <c r="V11" s="484"/>
      <c r="W11" s="484"/>
      <c r="X11" s="484"/>
      <c r="Y11" s="485"/>
      <c r="Z11" s="462"/>
      <c r="AA11" s="462"/>
      <c r="AB11" s="462"/>
      <c r="AC11" s="462"/>
      <c r="AD11" s="396"/>
      <c r="AE11" s="463"/>
      <c r="AF11" s="463"/>
      <c r="AG11" s="474"/>
      <c r="AH11" s="475" t="str">
        <f>IF(SUM(AL11)&gt;0,'1) Company information'!$E$16,"")</f>
        <v/>
      </c>
      <c r="AI11" s="476"/>
      <c r="AJ11" s="476"/>
      <c r="AK11" s="477"/>
      <c r="AL11" s="478" t="str">
        <f>LOOKUP($A11,'Dropdown-Content (Hidden)'!$D$87:$D$188,'Dropdown-Content (Hidden)'!N$87:N$188)</f>
        <v/>
      </c>
      <c r="AM11" s="479"/>
      <c r="AN11" s="479"/>
      <c r="AO11" s="480"/>
      <c r="AP11" s="462"/>
      <c r="AQ11" s="462"/>
      <c r="AR11" s="462"/>
      <c r="AS11" s="367"/>
      <c r="AT11" s="367"/>
      <c r="AU11" s="367"/>
      <c r="AV11" s="367"/>
      <c r="AW11" s="367"/>
      <c r="AX11" s="461"/>
      <c r="AY11" s="461"/>
      <c r="AZ11" s="461"/>
      <c r="BA11" s="461"/>
      <c r="BB11" s="461"/>
      <c r="BC11" s="309"/>
      <c r="BD11" s="296"/>
      <c r="BE11" s="329"/>
      <c r="BF11" s="328"/>
      <c r="BG11" s="298"/>
    </row>
    <row r="12" spans="1:59" ht="25.5" customHeight="1" x14ac:dyDescent="0.25">
      <c r="A12" s="45">
        <v>2</v>
      </c>
      <c r="B12" s="484" t="str">
        <f>LOOKUP(A12,'Dropdown-Content (Hidden)'!$D$87:$D$188,'Dropdown-Content (Hidden)'!$B$87:$B$188)</f>
        <v xml:space="preserve">  </v>
      </c>
      <c r="C12" s="484"/>
      <c r="D12" s="484"/>
      <c r="E12" s="484"/>
      <c r="F12" s="484"/>
      <c r="G12" s="484"/>
      <c r="H12" s="484"/>
      <c r="I12" s="484"/>
      <c r="J12" s="484"/>
      <c r="K12" s="484"/>
      <c r="L12" s="484"/>
      <c r="M12" s="484"/>
      <c r="N12" s="484"/>
      <c r="O12" s="484"/>
      <c r="P12" s="484"/>
      <c r="Q12" s="484"/>
      <c r="R12" s="484"/>
      <c r="S12" s="484"/>
      <c r="T12" s="484"/>
      <c r="U12" s="484"/>
      <c r="V12" s="484"/>
      <c r="W12" s="484"/>
      <c r="X12" s="484"/>
      <c r="Y12" s="485"/>
      <c r="Z12" s="462"/>
      <c r="AA12" s="462"/>
      <c r="AB12" s="462"/>
      <c r="AC12" s="462"/>
      <c r="AD12" s="396"/>
      <c r="AE12" s="463"/>
      <c r="AF12" s="463"/>
      <c r="AG12" s="474"/>
      <c r="AH12" s="475" t="str">
        <f>IF(SUM(AL12)&gt;0,'1) Company information'!$E$16,"")</f>
        <v/>
      </c>
      <c r="AI12" s="476"/>
      <c r="AJ12" s="476"/>
      <c r="AK12" s="477"/>
      <c r="AL12" s="478" t="str">
        <f>LOOKUP($A12,'Dropdown-Content (Hidden)'!$D$87:$D$188,'Dropdown-Content (Hidden)'!N$87:N$188)</f>
        <v/>
      </c>
      <c r="AM12" s="479"/>
      <c r="AN12" s="479"/>
      <c r="AO12" s="480"/>
      <c r="AP12" s="462"/>
      <c r="AQ12" s="462"/>
      <c r="AR12" s="462"/>
      <c r="AS12" s="367"/>
      <c r="AT12" s="367"/>
      <c r="AU12" s="367"/>
      <c r="AV12" s="367"/>
      <c r="AW12" s="367"/>
      <c r="AX12" s="461"/>
      <c r="AY12" s="461"/>
      <c r="AZ12" s="461"/>
      <c r="BA12" s="461"/>
      <c r="BB12" s="461"/>
      <c r="BC12" s="309"/>
      <c r="BD12" s="322"/>
      <c r="BE12" s="329"/>
      <c r="BF12" s="331"/>
      <c r="BG12" s="13"/>
    </row>
    <row r="13" spans="1:59" ht="25.5" customHeight="1" x14ac:dyDescent="0.25">
      <c r="A13" s="45">
        <v>3</v>
      </c>
      <c r="B13" s="484" t="str">
        <f>LOOKUP(A13,'Dropdown-Content (Hidden)'!$D$87:$D$188,'Dropdown-Content (Hidden)'!$B$87:$B$188)</f>
        <v xml:space="preserve">  </v>
      </c>
      <c r="C13" s="484"/>
      <c r="D13" s="484"/>
      <c r="E13" s="484"/>
      <c r="F13" s="484"/>
      <c r="G13" s="484"/>
      <c r="H13" s="484"/>
      <c r="I13" s="484"/>
      <c r="J13" s="484"/>
      <c r="K13" s="484"/>
      <c r="L13" s="484"/>
      <c r="M13" s="484"/>
      <c r="N13" s="484"/>
      <c r="O13" s="484"/>
      <c r="P13" s="484"/>
      <c r="Q13" s="484"/>
      <c r="R13" s="484"/>
      <c r="S13" s="484"/>
      <c r="T13" s="484"/>
      <c r="U13" s="484"/>
      <c r="V13" s="484"/>
      <c r="W13" s="484"/>
      <c r="X13" s="484"/>
      <c r="Y13" s="485"/>
      <c r="Z13" s="462"/>
      <c r="AA13" s="462"/>
      <c r="AB13" s="462"/>
      <c r="AC13" s="462"/>
      <c r="AD13" s="396"/>
      <c r="AE13" s="463"/>
      <c r="AF13" s="463"/>
      <c r="AG13" s="474"/>
      <c r="AH13" s="475" t="str">
        <f>IF(SUM(AL13)&gt;0,'1) Company information'!$E$16,"")</f>
        <v/>
      </c>
      <c r="AI13" s="476"/>
      <c r="AJ13" s="476"/>
      <c r="AK13" s="477"/>
      <c r="AL13" s="478" t="str">
        <f>LOOKUP($A13,'Dropdown-Content (Hidden)'!$D$87:$D$188,'Dropdown-Content (Hidden)'!N$87:N$188)</f>
        <v/>
      </c>
      <c r="AM13" s="479"/>
      <c r="AN13" s="479"/>
      <c r="AO13" s="480"/>
      <c r="AP13" s="462"/>
      <c r="AQ13" s="462"/>
      <c r="AR13" s="462"/>
      <c r="AS13" s="367"/>
      <c r="AT13" s="367"/>
      <c r="AU13" s="367"/>
      <c r="AV13" s="367"/>
      <c r="AW13" s="367"/>
      <c r="AX13" s="461"/>
      <c r="AY13" s="461"/>
      <c r="AZ13" s="461"/>
      <c r="BA13" s="461"/>
      <c r="BB13" s="461"/>
      <c r="BC13" s="309"/>
      <c r="BD13" s="322"/>
      <c r="BE13" s="329"/>
      <c r="BF13" s="331"/>
      <c r="BG13" s="13"/>
    </row>
    <row r="14" spans="1:59" ht="25.5" customHeight="1" x14ac:dyDescent="0.25">
      <c r="A14" s="45">
        <v>4</v>
      </c>
      <c r="B14" s="484" t="str">
        <f>LOOKUP(A14,'Dropdown-Content (Hidden)'!$D$87:$D$188,'Dropdown-Content (Hidden)'!$B$87:$B$188)</f>
        <v xml:space="preserve">  </v>
      </c>
      <c r="C14" s="484"/>
      <c r="D14" s="484"/>
      <c r="E14" s="484"/>
      <c r="F14" s="484"/>
      <c r="G14" s="484"/>
      <c r="H14" s="484"/>
      <c r="I14" s="484"/>
      <c r="J14" s="484"/>
      <c r="K14" s="484"/>
      <c r="L14" s="484"/>
      <c r="M14" s="484"/>
      <c r="N14" s="484"/>
      <c r="O14" s="484"/>
      <c r="P14" s="484"/>
      <c r="Q14" s="484"/>
      <c r="R14" s="484"/>
      <c r="S14" s="484"/>
      <c r="T14" s="484"/>
      <c r="U14" s="484"/>
      <c r="V14" s="484"/>
      <c r="W14" s="484"/>
      <c r="X14" s="484"/>
      <c r="Y14" s="485"/>
      <c r="Z14" s="462"/>
      <c r="AA14" s="462"/>
      <c r="AB14" s="462"/>
      <c r="AC14" s="462"/>
      <c r="AD14" s="396"/>
      <c r="AE14" s="463"/>
      <c r="AF14" s="463"/>
      <c r="AG14" s="474"/>
      <c r="AH14" s="475" t="str">
        <f>IF(SUM(AL14)&gt;0,'1) Company information'!$E$16,"")</f>
        <v/>
      </c>
      <c r="AI14" s="476"/>
      <c r="AJ14" s="476"/>
      <c r="AK14" s="477"/>
      <c r="AL14" s="478" t="str">
        <f>LOOKUP($A14,'Dropdown-Content (Hidden)'!$D$87:$D$188,'Dropdown-Content (Hidden)'!N$87:N$188)</f>
        <v/>
      </c>
      <c r="AM14" s="479"/>
      <c r="AN14" s="479"/>
      <c r="AO14" s="480"/>
      <c r="AP14" s="462"/>
      <c r="AQ14" s="462"/>
      <c r="AR14" s="462"/>
      <c r="AS14" s="367"/>
      <c r="AT14" s="367"/>
      <c r="AU14" s="367"/>
      <c r="AV14" s="367"/>
      <c r="AW14" s="367"/>
      <c r="AX14" s="461"/>
      <c r="AY14" s="461"/>
      <c r="AZ14" s="461"/>
      <c r="BA14" s="461"/>
      <c r="BB14" s="461"/>
      <c r="BC14" s="309"/>
      <c r="BD14" s="322"/>
      <c r="BE14" s="329"/>
      <c r="BF14" s="331"/>
      <c r="BG14" s="13"/>
    </row>
    <row r="15" spans="1:59" ht="25.5" customHeight="1" x14ac:dyDescent="0.25">
      <c r="A15" s="45">
        <v>5</v>
      </c>
      <c r="B15" s="484" t="str">
        <f>LOOKUP(A15,'Dropdown-Content (Hidden)'!$D$87:$D$188,'Dropdown-Content (Hidden)'!$B$87:$B$188)</f>
        <v xml:space="preserve">  </v>
      </c>
      <c r="C15" s="484"/>
      <c r="D15" s="484"/>
      <c r="E15" s="484"/>
      <c r="F15" s="484"/>
      <c r="G15" s="484"/>
      <c r="H15" s="484"/>
      <c r="I15" s="484"/>
      <c r="J15" s="484"/>
      <c r="K15" s="484"/>
      <c r="L15" s="484"/>
      <c r="M15" s="484"/>
      <c r="N15" s="484"/>
      <c r="O15" s="484"/>
      <c r="P15" s="484"/>
      <c r="Q15" s="484"/>
      <c r="R15" s="484"/>
      <c r="S15" s="484"/>
      <c r="T15" s="484"/>
      <c r="U15" s="484"/>
      <c r="V15" s="484"/>
      <c r="W15" s="484"/>
      <c r="X15" s="484"/>
      <c r="Y15" s="485"/>
      <c r="Z15" s="462"/>
      <c r="AA15" s="462"/>
      <c r="AB15" s="462"/>
      <c r="AC15" s="462"/>
      <c r="AD15" s="396"/>
      <c r="AE15" s="463"/>
      <c r="AF15" s="463"/>
      <c r="AG15" s="474"/>
      <c r="AH15" s="475" t="str">
        <f>IF(SUM(AL15)&gt;0,'1) Company information'!$E$16,"")</f>
        <v/>
      </c>
      <c r="AI15" s="476"/>
      <c r="AJ15" s="476"/>
      <c r="AK15" s="477"/>
      <c r="AL15" s="478" t="str">
        <f>LOOKUP($A15,'Dropdown-Content (Hidden)'!$D$87:$D$188,'Dropdown-Content (Hidden)'!N$87:N$188)</f>
        <v/>
      </c>
      <c r="AM15" s="479"/>
      <c r="AN15" s="479"/>
      <c r="AO15" s="480"/>
      <c r="AP15" s="462"/>
      <c r="AQ15" s="462"/>
      <c r="AR15" s="462"/>
      <c r="AS15" s="367"/>
      <c r="AT15" s="367"/>
      <c r="AU15" s="367"/>
      <c r="AV15" s="367"/>
      <c r="AW15" s="367"/>
      <c r="AX15" s="461"/>
      <c r="AY15" s="461"/>
      <c r="AZ15" s="461"/>
      <c r="BA15" s="461"/>
      <c r="BB15" s="461"/>
      <c r="BC15" s="309"/>
      <c r="BD15" s="322"/>
      <c r="BE15" s="329"/>
      <c r="BF15" s="331"/>
      <c r="BG15" s="13"/>
    </row>
    <row r="16" spans="1:59" ht="25.5" customHeight="1" x14ac:dyDescent="0.25">
      <c r="A16" s="45">
        <v>6</v>
      </c>
      <c r="B16" s="484" t="str">
        <f>LOOKUP(A16,'Dropdown-Content (Hidden)'!$D$87:$D$188,'Dropdown-Content (Hidden)'!$B$87:$B$188)</f>
        <v xml:space="preserve">  </v>
      </c>
      <c r="C16" s="484"/>
      <c r="D16" s="484"/>
      <c r="E16" s="484"/>
      <c r="F16" s="484"/>
      <c r="G16" s="484"/>
      <c r="H16" s="484"/>
      <c r="I16" s="484"/>
      <c r="J16" s="484"/>
      <c r="K16" s="484"/>
      <c r="L16" s="484"/>
      <c r="M16" s="484"/>
      <c r="N16" s="484"/>
      <c r="O16" s="484"/>
      <c r="P16" s="484"/>
      <c r="Q16" s="484"/>
      <c r="R16" s="484"/>
      <c r="S16" s="484"/>
      <c r="T16" s="484"/>
      <c r="U16" s="484"/>
      <c r="V16" s="484"/>
      <c r="W16" s="484"/>
      <c r="X16" s="484"/>
      <c r="Y16" s="485"/>
      <c r="Z16" s="462"/>
      <c r="AA16" s="462"/>
      <c r="AB16" s="462"/>
      <c r="AC16" s="462"/>
      <c r="AD16" s="396"/>
      <c r="AE16" s="463"/>
      <c r="AF16" s="463"/>
      <c r="AG16" s="474"/>
      <c r="AH16" s="475" t="str">
        <f>IF(SUM(AL16)&gt;0,'1) Company information'!$E$16,"")</f>
        <v/>
      </c>
      <c r="AI16" s="476"/>
      <c r="AJ16" s="476"/>
      <c r="AK16" s="477"/>
      <c r="AL16" s="478" t="str">
        <f>LOOKUP($A16,'Dropdown-Content (Hidden)'!$D$87:$D$188,'Dropdown-Content (Hidden)'!N$87:N$188)</f>
        <v/>
      </c>
      <c r="AM16" s="479"/>
      <c r="AN16" s="479"/>
      <c r="AO16" s="480"/>
      <c r="AP16" s="462"/>
      <c r="AQ16" s="462"/>
      <c r="AR16" s="462"/>
      <c r="AS16" s="367"/>
      <c r="AT16" s="367"/>
      <c r="AU16" s="367"/>
      <c r="AV16" s="367"/>
      <c r="AW16" s="367"/>
      <c r="AX16" s="461"/>
      <c r="AY16" s="461"/>
      <c r="AZ16" s="461"/>
      <c r="BA16" s="461"/>
      <c r="BB16" s="461"/>
      <c r="BC16" s="309"/>
      <c r="BD16" s="322"/>
      <c r="BE16" s="329"/>
      <c r="BF16" s="331"/>
      <c r="BG16" s="13"/>
    </row>
    <row r="17" spans="1:59" ht="25.5" customHeight="1" x14ac:dyDescent="0.25">
      <c r="A17" s="45">
        <v>7</v>
      </c>
      <c r="B17" s="484" t="str">
        <f>LOOKUP(A17,'Dropdown-Content (Hidden)'!$D$87:$D$188,'Dropdown-Content (Hidden)'!$B$87:$B$188)</f>
        <v xml:space="preserve">  </v>
      </c>
      <c r="C17" s="484"/>
      <c r="D17" s="484"/>
      <c r="E17" s="484"/>
      <c r="F17" s="484"/>
      <c r="G17" s="484"/>
      <c r="H17" s="484"/>
      <c r="I17" s="484"/>
      <c r="J17" s="484"/>
      <c r="K17" s="484"/>
      <c r="L17" s="484"/>
      <c r="M17" s="484"/>
      <c r="N17" s="484"/>
      <c r="O17" s="484"/>
      <c r="P17" s="484"/>
      <c r="Q17" s="484"/>
      <c r="R17" s="484"/>
      <c r="S17" s="484"/>
      <c r="T17" s="484"/>
      <c r="U17" s="484"/>
      <c r="V17" s="484"/>
      <c r="W17" s="484"/>
      <c r="X17" s="484"/>
      <c r="Y17" s="485"/>
      <c r="Z17" s="462"/>
      <c r="AA17" s="462"/>
      <c r="AB17" s="462"/>
      <c r="AC17" s="462"/>
      <c r="AD17" s="396"/>
      <c r="AE17" s="463"/>
      <c r="AF17" s="463"/>
      <c r="AG17" s="474"/>
      <c r="AH17" s="475" t="str">
        <f>IF(SUM(AL17)&gt;0,'1) Company information'!$E$16,"")</f>
        <v/>
      </c>
      <c r="AI17" s="476"/>
      <c r="AJ17" s="476"/>
      <c r="AK17" s="477"/>
      <c r="AL17" s="478" t="str">
        <f>LOOKUP($A17,'Dropdown-Content (Hidden)'!$D$87:$D$188,'Dropdown-Content (Hidden)'!N$87:N$188)</f>
        <v/>
      </c>
      <c r="AM17" s="479"/>
      <c r="AN17" s="479"/>
      <c r="AO17" s="480"/>
      <c r="AP17" s="462"/>
      <c r="AQ17" s="462"/>
      <c r="AR17" s="462"/>
      <c r="AS17" s="367"/>
      <c r="AT17" s="367"/>
      <c r="AU17" s="367"/>
      <c r="AV17" s="367"/>
      <c r="AW17" s="367"/>
      <c r="AX17" s="461"/>
      <c r="AY17" s="461"/>
      <c r="AZ17" s="461"/>
      <c r="BA17" s="461"/>
      <c r="BB17" s="461"/>
      <c r="BC17" s="309"/>
      <c r="BD17" s="322"/>
      <c r="BE17" s="329"/>
      <c r="BF17" s="331"/>
      <c r="BG17" s="13"/>
    </row>
    <row r="18" spans="1:59" ht="25.5" customHeight="1" x14ac:dyDescent="0.25">
      <c r="A18" s="45">
        <v>8</v>
      </c>
      <c r="B18" s="484" t="str">
        <f>LOOKUP(A18,'Dropdown-Content (Hidden)'!$D$87:$D$188,'Dropdown-Content (Hidden)'!$B$87:$B$188)</f>
        <v xml:space="preserve">  </v>
      </c>
      <c r="C18" s="484"/>
      <c r="D18" s="484"/>
      <c r="E18" s="484"/>
      <c r="F18" s="484"/>
      <c r="G18" s="484"/>
      <c r="H18" s="484"/>
      <c r="I18" s="484"/>
      <c r="J18" s="484"/>
      <c r="K18" s="484"/>
      <c r="L18" s="484"/>
      <c r="M18" s="484"/>
      <c r="N18" s="484"/>
      <c r="O18" s="484"/>
      <c r="P18" s="484"/>
      <c r="Q18" s="484"/>
      <c r="R18" s="484"/>
      <c r="S18" s="484"/>
      <c r="T18" s="484"/>
      <c r="U18" s="484"/>
      <c r="V18" s="484"/>
      <c r="W18" s="484"/>
      <c r="X18" s="484"/>
      <c r="Y18" s="485"/>
      <c r="Z18" s="462"/>
      <c r="AA18" s="462"/>
      <c r="AB18" s="462"/>
      <c r="AC18" s="462"/>
      <c r="AD18" s="396"/>
      <c r="AE18" s="463"/>
      <c r="AF18" s="463"/>
      <c r="AG18" s="474"/>
      <c r="AH18" s="475" t="str">
        <f>IF(SUM(AL18)&gt;0,'1) Company information'!$E$16,"")</f>
        <v/>
      </c>
      <c r="AI18" s="476"/>
      <c r="AJ18" s="476"/>
      <c r="AK18" s="477"/>
      <c r="AL18" s="478" t="str">
        <f>LOOKUP($A18,'Dropdown-Content (Hidden)'!$D$87:$D$188,'Dropdown-Content (Hidden)'!N$87:N$188)</f>
        <v/>
      </c>
      <c r="AM18" s="479"/>
      <c r="AN18" s="479"/>
      <c r="AO18" s="480"/>
      <c r="AP18" s="462"/>
      <c r="AQ18" s="462"/>
      <c r="AR18" s="462"/>
      <c r="AS18" s="367"/>
      <c r="AT18" s="367"/>
      <c r="AU18" s="367"/>
      <c r="AV18" s="367"/>
      <c r="AW18" s="367"/>
      <c r="AX18" s="461"/>
      <c r="AY18" s="461"/>
      <c r="AZ18" s="461"/>
      <c r="BA18" s="461"/>
      <c r="BB18" s="461"/>
      <c r="BC18" s="309"/>
      <c r="BD18" s="322"/>
      <c r="BE18" s="329"/>
      <c r="BF18" s="331"/>
      <c r="BG18" s="13"/>
    </row>
    <row r="19" spans="1:59" ht="25.5" customHeight="1" x14ac:dyDescent="0.25">
      <c r="A19" s="45">
        <v>9</v>
      </c>
      <c r="B19" s="484" t="str">
        <f>LOOKUP(A19,'Dropdown-Content (Hidden)'!$D$87:$D$188,'Dropdown-Content (Hidden)'!$B$87:$B$188)</f>
        <v xml:space="preserve">  </v>
      </c>
      <c r="C19" s="484"/>
      <c r="D19" s="484"/>
      <c r="E19" s="484"/>
      <c r="F19" s="484"/>
      <c r="G19" s="484"/>
      <c r="H19" s="484"/>
      <c r="I19" s="484"/>
      <c r="J19" s="484"/>
      <c r="K19" s="484"/>
      <c r="L19" s="484"/>
      <c r="M19" s="484"/>
      <c r="N19" s="484"/>
      <c r="O19" s="484"/>
      <c r="P19" s="484"/>
      <c r="Q19" s="484"/>
      <c r="R19" s="484"/>
      <c r="S19" s="484"/>
      <c r="T19" s="484"/>
      <c r="U19" s="484"/>
      <c r="V19" s="484"/>
      <c r="W19" s="484"/>
      <c r="X19" s="484"/>
      <c r="Y19" s="485"/>
      <c r="Z19" s="462"/>
      <c r="AA19" s="462"/>
      <c r="AB19" s="462"/>
      <c r="AC19" s="462"/>
      <c r="AD19" s="396"/>
      <c r="AE19" s="463"/>
      <c r="AF19" s="463"/>
      <c r="AG19" s="474"/>
      <c r="AH19" s="475" t="str">
        <f>IF(SUM(AL19)&gt;0,'1) Company information'!$E$16,"")</f>
        <v/>
      </c>
      <c r="AI19" s="476"/>
      <c r="AJ19" s="476"/>
      <c r="AK19" s="477"/>
      <c r="AL19" s="478" t="str">
        <f>LOOKUP($A19,'Dropdown-Content (Hidden)'!$D$87:$D$188,'Dropdown-Content (Hidden)'!N$87:N$188)</f>
        <v/>
      </c>
      <c r="AM19" s="479"/>
      <c r="AN19" s="479"/>
      <c r="AO19" s="480"/>
      <c r="AP19" s="462"/>
      <c r="AQ19" s="462"/>
      <c r="AR19" s="462"/>
      <c r="AS19" s="367"/>
      <c r="AT19" s="367"/>
      <c r="AU19" s="367"/>
      <c r="AV19" s="367"/>
      <c r="AW19" s="367"/>
      <c r="AX19" s="461"/>
      <c r="AY19" s="461"/>
      <c r="AZ19" s="461"/>
      <c r="BA19" s="461"/>
      <c r="BB19" s="461"/>
      <c r="BC19" s="309"/>
      <c r="BD19" s="322"/>
      <c r="BE19" s="329"/>
      <c r="BF19" s="331"/>
      <c r="BG19" s="13"/>
    </row>
    <row r="20" spans="1:59" ht="25.5" customHeight="1" x14ac:dyDescent="0.25">
      <c r="A20" s="45">
        <v>10</v>
      </c>
      <c r="B20" s="484" t="str">
        <f>LOOKUP(A20,'Dropdown-Content (Hidden)'!$D$87:$D$188,'Dropdown-Content (Hidden)'!$B$87:$B$188)</f>
        <v xml:space="preserve">  </v>
      </c>
      <c r="C20" s="484"/>
      <c r="D20" s="484"/>
      <c r="E20" s="484"/>
      <c r="F20" s="484"/>
      <c r="G20" s="484"/>
      <c r="H20" s="484"/>
      <c r="I20" s="484"/>
      <c r="J20" s="484"/>
      <c r="K20" s="484"/>
      <c r="L20" s="484"/>
      <c r="M20" s="484"/>
      <c r="N20" s="484"/>
      <c r="O20" s="484"/>
      <c r="P20" s="484"/>
      <c r="Q20" s="484"/>
      <c r="R20" s="484"/>
      <c r="S20" s="484"/>
      <c r="T20" s="484"/>
      <c r="U20" s="484"/>
      <c r="V20" s="484"/>
      <c r="W20" s="484"/>
      <c r="X20" s="484"/>
      <c r="Y20" s="485"/>
      <c r="Z20" s="462"/>
      <c r="AA20" s="462"/>
      <c r="AB20" s="462"/>
      <c r="AC20" s="462"/>
      <c r="AD20" s="396"/>
      <c r="AE20" s="463"/>
      <c r="AF20" s="463"/>
      <c r="AG20" s="474"/>
      <c r="AH20" s="475" t="str">
        <f>IF(SUM(AL20)&gt;0,'1) Company information'!$E$16,"")</f>
        <v/>
      </c>
      <c r="AI20" s="476"/>
      <c r="AJ20" s="476"/>
      <c r="AK20" s="477"/>
      <c r="AL20" s="478" t="str">
        <f>LOOKUP($A20,'Dropdown-Content (Hidden)'!$D$87:$D$188,'Dropdown-Content (Hidden)'!N$87:N$188)</f>
        <v/>
      </c>
      <c r="AM20" s="479"/>
      <c r="AN20" s="479"/>
      <c r="AO20" s="480"/>
      <c r="AP20" s="462"/>
      <c r="AQ20" s="462"/>
      <c r="AR20" s="462"/>
      <c r="AS20" s="367"/>
      <c r="AT20" s="367"/>
      <c r="AU20" s="367"/>
      <c r="AV20" s="367"/>
      <c r="AW20" s="367"/>
      <c r="AX20" s="461"/>
      <c r="AY20" s="461"/>
      <c r="AZ20" s="461"/>
      <c r="BA20" s="461"/>
      <c r="BB20" s="461"/>
      <c r="BC20" s="309"/>
      <c r="BD20" s="322"/>
      <c r="BE20" s="329"/>
      <c r="BF20" s="331"/>
      <c r="BG20" s="13"/>
    </row>
    <row r="21" spans="1:59" ht="25.5" customHeight="1" x14ac:dyDescent="0.25">
      <c r="A21" s="45">
        <v>11</v>
      </c>
      <c r="B21" s="484" t="str">
        <f>LOOKUP(A21,'Dropdown-Content (Hidden)'!$D$87:$D$188,'Dropdown-Content (Hidden)'!$B$87:$B$188)</f>
        <v xml:space="preserve">  </v>
      </c>
      <c r="C21" s="484"/>
      <c r="D21" s="484"/>
      <c r="E21" s="484"/>
      <c r="F21" s="484"/>
      <c r="G21" s="484"/>
      <c r="H21" s="484"/>
      <c r="I21" s="484"/>
      <c r="J21" s="484"/>
      <c r="K21" s="484"/>
      <c r="L21" s="484"/>
      <c r="M21" s="484"/>
      <c r="N21" s="484"/>
      <c r="O21" s="484"/>
      <c r="P21" s="484"/>
      <c r="Q21" s="484"/>
      <c r="R21" s="484"/>
      <c r="S21" s="484"/>
      <c r="T21" s="484"/>
      <c r="U21" s="484"/>
      <c r="V21" s="484"/>
      <c r="W21" s="484"/>
      <c r="X21" s="484"/>
      <c r="Y21" s="485"/>
      <c r="Z21" s="462"/>
      <c r="AA21" s="462"/>
      <c r="AB21" s="462"/>
      <c r="AC21" s="462"/>
      <c r="AD21" s="396"/>
      <c r="AE21" s="463"/>
      <c r="AF21" s="463"/>
      <c r="AG21" s="474"/>
      <c r="AH21" s="475" t="str">
        <f>IF(SUM(AL21)&gt;0,'1) Company information'!$E$16,"")</f>
        <v/>
      </c>
      <c r="AI21" s="476"/>
      <c r="AJ21" s="476"/>
      <c r="AK21" s="477"/>
      <c r="AL21" s="478" t="str">
        <f>LOOKUP($A21,'Dropdown-Content (Hidden)'!$D$87:$D$188,'Dropdown-Content (Hidden)'!N$87:N$188)</f>
        <v/>
      </c>
      <c r="AM21" s="479"/>
      <c r="AN21" s="479"/>
      <c r="AO21" s="480"/>
      <c r="AP21" s="462"/>
      <c r="AQ21" s="462"/>
      <c r="AR21" s="462"/>
      <c r="AS21" s="367"/>
      <c r="AT21" s="367"/>
      <c r="AU21" s="367"/>
      <c r="AV21" s="367"/>
      <c r="AW21" s="367"/>
      <c r="AX21" s="461"/>
      <c r="AY21" s="461"/>
      <c r="AZ21" s="461"/>
      <c r="BA21" s="461"/>
      <c r="BB21" s="461"/>
      <c r="BC21" s="309"/>
      <c r="BD21" s="322"/>
      <c r="BE21" s="329"/>
      <c r="BF21" s="331"/>
      <c r="BG21" s="13"/>
    </row>
    <row r="22" spans="1:59" ht="25.5" customHeight="1" x14ac:dyDescent="0.25">
      <c r="A22" s="45">
        <v>12</v>
      </c>
      <c r="B22" s="484" t="str">
        <f>LOOKUP(A22,'Dropdown-Content (Hidden)'!$D$87:$D$188,'Dropdown-Content (Hidden)'!$B$87:$B$188)</f>
        <v xml:space="preserve">  </v>
      </c>
      <c r="C22" s="484"/>
      <c r="D22" s="484"/>
      <c r="E22" s="484"/>
      <c r="F22" s="484"/>
      <c r="G22" s="484"/>
      <c r="H22" s="484"/>
      <c r="I22" s="484"/>
      <c r="J22" s="484"/>
      <c r="K22" s="484"/>
      <c r="L22" s="484"/>
      <c r="M22" s="484"/>
      <c r="N22" s="484"/>
      <c r="O22" s="484"/>
      <c r="P22" s="484"/>
      <c r="Q22" s="484"/>
      <c r="R22" s="484"/>
      <c r="S22" s="484"/>
      <c r="T22" s="484"/>
      <c r="U22" s="484"/>
      <c r="V22" s="484"/>
      <c r="W22" s="484"/>
      <c r="X22" s="484"/>
      <c r="Y22" s="485"/>
      <c r="Z22" s="462"/>
      <c r="AA22" s="462"/>
      <c r="AB22" s="462"/>
      <c r="AC22" s="462"/>
      <c r="AD22" s="396"/>
      <c r="AE22" s="463"/>
      <c r="AF22" s="463"/>
      <c r="AG22" s="474"/>
      <c r="AH22" s="475" t="str">
        <f>IF(SUM(AL22)&gt;0,'1) Company information'!$E$16,"")</f>
        <v/>
      </c>
      <c r="AI22" s="476"/>
      <c r="AJ22" s="476"/>
      <c r="AK22" s="477"/>
      <c r="AL22" s="478" t="str">
        <f>LOOKUP($A22,'Dropdown-Content (Hidden)'!$D$87:$D$188,'Dropdown-Content (Hidden)'!N$87:N$188)</f>
        <v/>
      </c>
      <c r="AM22" s="479"/>
      <c r="AN22" s="479"/>
      <c r="AO22" s="480"/>
      <c r="AP22" s="462"/>
      <c r="AQ22" s="462"/>
      <c r="AR22" s="462"/>
      <c r="AS22" s="367"/>
      <c r="AT22" s="367"/>
      <c r="AU22" s="367"/>
      <c r="AV22" s="367"/>
      <c r="AW22" s="367"/>
      <c r="AX22" s="461"/>
      <c r="AY22" s="461"/>
      <c r="AZ22" s="461"/>
      <c r="BA22" s="461"/>
      <c r="BB22" s="461"/>
      <c r="BC22" s="309"/>
      <c r="BD22" s="322"/>
      <c r="BE22" s="329"/>
      <c r="BF22" s="331"/>
      <c r="BG22" s="13"/>
    </row>
    <row r="23" spans="1:59" ht="25.5" customHeight="1" x14ac:dyDescent="0.25">
      <c r="A23" s="45">
        <v>13</v>
      </c>
      <c r="B23" s="484" t="str">
        <f>LOOKUP(A23,'Dropdown-Content (Hidden)'!$D$87:$D$188,'Dropdown-Content (Hidden)'!$B$87:$B$188)</f>
        <v xml:space="preserve">  </v>
      </c>
      <c r="C23" s="484"/>
      <c r="D23" s="484"/>
      <c r="E23" s="484"/>
      <c r="F23" s="484"/>
      <c r="G23" s="484"/>
      <c r="H23" s="484"/>
      <c r="I23" s="484"/>
      <c r="J23" s="484"/>
      <c r="K23" s="484"/>
      <c r="L23" s="484"/>
      <c r="M23" s="484"/>
      <c r="N23" s="484"/>
      <c r="O23" s="484"/>
      <c r="P23" s="484"/>
      <c r="Q23" s="484"/>
      <c r="R23" s="484"/>
      <c r="S23" s="484"/>
      <c r="T23" s="484"/>
      <c r="U23" s="484"/>
      <c r="V23" s="484"/>
      <c r="W23" s="484"/>
      <c r="X23" s="484"/>
      <c r="Y23" s="485"/>
      <c r="Z23" s="462"/>
      <c r="AA23" s="462"/>
      <c r="AB23" s="462"/>
      <c r="AC23" s="462"/>
      <c r="AD23" s="396"/>
      <c r="AE23" s="463"/>
      <c r="AF23" s="463"/>
      <c r="AG23" s="474"/>
      <c r="AH23" s="475" t="str">
        <f>IF(SUM(AL23)&gt;0,'1) Company information'!$E$16,"")</f>
        <v/>
      </c>
      <c r="AI23" s="476"/>
      <c r="AJ23" s="476"/>
      <c r="AK23" s="477"/>
      <c r="AL23" s="478" t="str">
        <f>LOOKUP($A23,'Dropdown-Content (Hidden)'!$D$87:$D$188,'Dropdown-Content (Hidden)'!N$87:N$188)</f>
        <v/>
      </c>
      <c r="AM23" s="479"/>
      <c r="AN23" s="479"/>
      <c r="AO23" s="480"/>
      <c r="AP23" s="462"/>
      <c r="AQ23" s="462"/>
      <c r="AR23" s="462"/>
      <c r="AS23" s="367"/>
      <c r="AT23" s="367"/>
      <c r="AU23" s="367"/>
      <c r="AV23" s="367"/>
      <c r="AW23" s="367"/>
      <c r="AX23" s="461"/>
      <c r="AY23" s="461"/>
      <c r="AZ23" s="461"/>
      <c r="BA23" s="461"/>
      <c r="BB23" s="461"/>
      <c r="BC23" s="309"/>
      <c r="BD23" s="322"/>
      <c r="BE23" s="329"/>
      <c r="BF23" s="331"/>
      <c r="BG23" s="13"/>
    </row>
    <row r="24" spans="1:59" ht="25.5" customHeight="1" x14ac:dyDescent="0.25">
      <c r="A24" s="45">
        <v>14</v>
      </c>
      <c r="B24" s="484" t="str">
        <f>LOOKUP(A24,'Dropdown-Content (Hidden)'!$D$87:$D$188,'Dropdown-Content (Hidden)'!$B$87:$B$188)</f>
        <v xml:space="preserve">  </v>
      </c>
      <c r="C24" s="484"/>
      <c r="D24" s="484"/>
      <c r="E24" s="484"/>
      <c r="F24" s="484"/>
      <c r="G24" s="484"/>
      <c r="H24" s="484"/>
      <c r="I24" s="484"/>
      <c r="J24" s="484"/>
      <c r="K24" s="484"/>
      <c r="L24" s="484"/>
      <c r="M24" s="484"/>
      <c r="N24" s="484"/>
      <c r="O24" s="484"/>
      <c r="P24" s="484"/>
      <c r="Q24" s="484"/>
      <c r="R24" s="484"/>
      <c r="S24" s="484"/>
      <c r="T24" s="484"/>
      <c r="U24" s="484"/>
      <c r="V24" s="484"/>
      <c r="W24" s="484"/>
      <c r="X24" s="484"/>
      <c r="Y24" s="485"/>
      <c r="Z24" s="462"/>
      <c r="AA24" s="462"/>
      <c r="AB24" s="462"/>
      <c r="AC24" s="462"/>
      <c r="AD24" s="396"/>
      <c r="AE24" s="463"/>
      <c r="AF24" s="463"/>
      <c r="AG24" s="474"/>
      <c r="AH24" s="475" t="str">
        <f>IF(SUM(AL24)&gt;0,'1) Company information'!$E$16,"")</f>
        <v/>
      </c>
      <c r="AI24" s="476"/>
      <c r="AJ24" s="476"/>
      <c r="AK24" s="477"/>
      <c r="AL24" s="478" t="str">
        <f>LOOKUP($A24,'Dropdown-Content (Hidden)'!$D$87:$D$188,'Dropdown-Content (Hidden)'!N$87:N$188)</f>
        <v/>
      </c>
      <c r="AM24" s="479"/>
      <c r="AN24" s="479"/>
      <c r="AO24" s="480"/>
      <c r="AP24" s="462"/>
      <c r="AQ24" s="462"/>
      <c r="AR24" s="462"/>
      <c r="AS24" s="367"/>
      <c r="AT24" s="367"/>
      <c r="AU24" s="367"/>
      <c r="AV24" s="367"/>
      <c r="AW24" s="367"/>
      <c r="AX24" s="461"/>
      <c r="AY24" s="461"/>
      <c r="AZ24" s="461"/>
      <c r="BA24" s="461"/>
      <c r="BB24" s="461"/>
      <c r="BC24" s="309"/>
      <c r="BD24" s="322"/>
      <c r="BE24" s="329"/>
      <c r="BF24" s="331"/>
      <c r="BG24" s="288"/>
    </row>
    <row r="25" spans="1:59" ht="25.5" customHeight="1" x14ac:dyDescent="0.25">
      <c r="A25" s="45">
        <v>15</v>
      </c>
      <c r="B25" s="484" t="str">
        <f>LOOKUP(A25,'Dropdown-Content (Hidden)'!$D$87:$D$188,'Dropdown-Content (Hidden)'!$B$87:$B$188)</f>
        <v xml:space="preserve">  </v>
      </c>
      <c r="C25" s="484"/>
      <c r="D25" s="484"/>
      <c r="E25" s="484"/>
      <c r="F25" s="484"/>
      <c r="G25" s="484"/>
      <c r="H25" s="484"/>
      <c r="I25" s="484"/>
      <c r="J25" s="484"/>
      <c r="K25" s="484"/>
      <c r="L25" s="484"/>
      <c r="M25" s="484"/>
      <c r="N25" s="484"/>
      <c r="O25" s="484"/>
      <c r="P25" s="484"/>
      <c r="Q25" s="484"/>
      <c r="R25" s="484"/>
      <c r="S25" s="484"/>
      <c r="T25" s="484"/>
      <c r="U25" s="484"/>
      <c r="V25" s="484"/>
      <c r="W25" s="484"/>
      <c r="X25" s="484"/>
      <c r="Y25" s="485"/>
      <c r="Z25" s="462"/>
      <c r="AA25" s="462"/>
      <c r="AB25" s="462"/>
      <c r="AC25" s="462"/>
      <c r="AD25" s="396"/>
      <c r="AE25" s="463"/>
      <c r="AF25" s="463"/>
      <c r="AG25" s="474"/>
      <c r="AH25" s="475" t="str">
        <f>IF(SUM(AL25)&gt;0,'1) Company information'!$E$16,"")</f>
        <v/>
      </c>
      <c r="AI25" s="476"/>
      <c r="AJ25" s="476"/>
      <c r="AK25" s="477"/>
      <c r="AL25" s="478" t="str">
        <f>LOOKUP($A25,'Dropdown-Content (Hidden)'!$D$87:$D$188,'Dropdown-Content (Hidden)'!N$87:N$188)</f>
        <v/>
      </c>
      <c r="AM25" s="479"/>
      <c r="AN25" s="479"/>
      <c r="AO25" s="480"/>
      <c r="AP25" s="462"/>
      <c r="AQ25" s="462"/>
      <c r="AR25" s="462"/>
      <c r="AS25" s="367"/>
      <c r="AT25" s="367"/>
      <c r="AU25" s="367"/>
      <c r="AV25" s="367"/>
      <c r="AW25" s="367"/>
      <c r="AX25" s="461"/>
      <c r="AY25" s="461"/>
      <c r="AZ25" s="461"/>
      <c r="BA25" s="461"/>
      <c r="BB25" s="461"/>
      <c r="BC25" s="309"/>
      <c r="BD25" s="322"/>
      <c r="BE25" s="329"/>
      <c r="BF25" s="331"/>
      <c r="BG25" s="288"/>
    </row>
    <row r="26" spans="1:59" ht="25.5" customHeight="1" x14ac:dyDescent="0.25">
      <c r="A26" s="45">
        <v>16</v>
      </c>
      <c r="B26" s="484" t="str">
        <f>LOOKUP(A26,'Dropdown-Content (Hidden)'!$D$87:$D$188,'Dropdown-Content (Hidden)'!$B$87:$B$188)</f>
        <v xml:space="preserve">  </v>
      </c>
      <c r="C26" s="484"/>
      <c r="D26" s="484"/>
      <c r="E26" s="484"/>
      <c r="F26" s="484"/>
      <c r="G26" s="484"/>
      <c r="H26" s="484"/>
      <c r="I26" s="484"/>
      <c r="J26" s="484"/>
      <c r="K26" s="484"/>
      <c r="L26" s="484"/>
      <c r="M26" s="484"/>
      <c r="N26" s="484"/>
      <c r="O26" s="484"/>
      <c r="P26" s="484"/>
      <c r="Q26" s="484"/>
      <c r="R26" s="484"/>
      <c r="S26" s="484"/>
      <c r="T26" s="484"/>
      <c r="U26" s="484"/>
      <c r="V26" s="484"/>
      <c r="W26" s="484"/>
      <c r="X26" s="484"/>
      <c r="Y26" s="485"/>
      <c r="Z26" s="462"/>
      <c r="AA26" s="462"/>
      <c r="AB26" s="462"/>
      <c r="AC26" s="462"/>
      <c r="AD26" s="396"/>
      <c r="AE26" s="463"/>
      <c r="AF26" s="463"/>
      <c r="AG26" s="474"/>
      <c r="AH26" s="475" t="str">
        <f>IF(SUM(AL26)&gt;0,'1) Company information'!$E$16,"")</f>
        <v/>
      </c>
      <c r="AI26" s="476"/>
      <c r="AJ26" s="476"/>
      <c r="AK26" s="477"/>
      <c r="AL26" s="478" t="str">
        <f>LOOKUP($A26,'Dropdown-Content (Hidden)'!$D$87:$D$188,'Dropdown-Content (Hidden)'!N$87:N$188)</f>
        <v/>
      </c>
      <c r="AM26" s="479"/>
      <c r="AN26" s="479"/>
      <c r="AO26" s="480"/>
      <c r="AP26" s="462"/>
      <c r="AQ26" s="462"/>
      <c r="AR26" s="462"/>
      <c r="AS26" s="367"/>
      <c r="AT26" s="367"/>
      <c r="AU26" s="367"/>
      <c r="AV26" s="367"/>
      <c r="AW26" s="367"/>
      <c r="AX26" s="461"/>
      <c r="AY26" s="461"/>
      <c r="AZ26" s="461"/>
      <c r="BA26" s="461"/>
      <c r="BB26" s="461"/>
      <c r="BC26" s="309"/>
      <c r="BD26" s="322"/>
      <c r="BE26" s="329"/>
      <c r="BF26" s="331"/>
      <c r="BG26" s="288"/>
    </row>
    <row r="27" spans="1:59" ht="25.5" customHeight="1" x14ac:dyDescent="0.25">
      <c r="A27" s="45">
        <v>17</v>
      </c>
      <c r="B27" s="484" t="str">
        <f>LOOKUP(A27,'Dropdown-Content (Hidden)'!$D$87:$D$188,'Dropdown-Content (Hidden)'!$B$87:$B$188)</f>
        <v xml:space="preserve">  </v>
      </c>
      <c r="C27" s="484"/>
      <c r="D27" s="484"/>
      <c r="E27" s="484"/>
      <c r="F27" s="484"/>
      <c r="G27" s="484"/>
      <c r="H27" s="484"/>
      <c r="I27" s="484"/>
      <c r="J27" s="484"/>
      <c r="K27" s="484"/>
      <c r="L27" s="484"/>
      <c r="M27" s="484"/>
      <c r="N27" s="484"/>
      <c r="O27" s="484"/>
      <c r="P27" s="484"/>
      <c r="Q27" s="484"/>
      <c r="R27" s="484"/>
      <c r="S27" s="484"/>
      <c r="T27" s="484"/>
      <c r="U27" s="484"/>
      <c r="V27" s="484"/>
      <c r="W27" s="484"/>
      <c r="X27" s="484"/>
      <c r="Y27" s="485"/>
      <c r="Z27" s="462"/>
      <c r="AA27" s="462"/>
      <c r="AB27" s="462"/>
      <c r="AC27" s="462"/>
      <c r="AD27" s="396"/>
      <c r="AE27" s="463"/>
      <c r="AF27" s="463"/>
      <c r="AG27" s="474"/>
      <c r="AH27" s="475" t="str">
        <f>IF(SUM(AL27)&gt;0,'1) Company information'!$E$16,"")</f>
        <v/>
      </c>
      <c r="AI27" s="476"/>
      <c r="AJ27" s="476"/>
      <c r="AK27" s="477"/>
      <c r="AL27" s="478" t="str">
        <f>LOOKUP($A27,'Dropdown-Content (Hidden)'!$D$87:$D$188,'Dropdown-Content (Hidden)'!N$87:N$188)</f>
        <v/>
      </c>
      <c r="AM27" s="479"/>
      <c r="AN27" s="479"/>
      <c r="AO27" s="480"/>
      <c r="AP27" s="462"/>
      <c r="AQ27" s="462"/>
      <c r="AR27" s="462"/>
      <c r="AS27" s="367"/>
      <c r="AT27" s="367"/>
      <c r="AU27" s="367"/>
      <c r="AV27" s="367"/>
      <c r="AW27" s="367"/>
      <c r="AX27" s="461"/>
      <c r="AY27" s="461"/>
      <c r="AZ27" s="461"/>
      <c r="BA27" s="461"/>
      <c r="BB27" s="461"/>
      <c r="BC27" s="309"/>
      <c r="BD27" s="322"/>
      <c r="BE27" s="329"/>
      <c r="BF27" s="331"/>
      <c r="BG27" s="288"/>
    </row>
    <row r="28" spans="1:59" ht="25.5" customHeight="1" x14ac:dyDescent="0.25">
      <c r="A28" s="45">
        <v>18</v>
      </c>
      <c r="B28" s="484" t="str">
        <f>LOOKUP(A28,'Dropdown-Content (Hidden)'!$D$87:$D$188,'Dropdown-Content (Hidden)'!$B$87:$B$188)</f>
        <v xml:space="preserve">  </v>
      </c>
      <c r="C28" s="484"/>
      <c r="D28" s="484"/>
      <c r="E28" s="484"/>
      <c r="F28" s="484"/>
      <c r="G28" s="484"/>
      <c r="H28" s="484"/>
      <c r="I28" s="484"/>
      <c r="J28" s="484"/>
      <c r="K28" s="484"/>
      <c r="L28" s="484"/>
      <c r="M28" s="484"/>
      <c r="N28" s="484"/>
      <c r="O28" s="484"/>
      <c r="P28" s="484"/>
      <c r="Q28" s="484"/>
      <c r="R28" s="484"/>
      <c r="S28" s="484"/>
      <c r="T28" s="484"/>
      <c r="U28" s="484"/>
      <c r="V28" s="484"/>
      <c r="W28" s="484"/>
      <c r="X28" s="484"/>
      <c r="Y28" s="485"/>
      <c r="Z28" s="462"/>
      <c r="AA28" s="462"/>
      <c r="AB28" s="462"/>
      <c r="AC28" s="462"/>
      <c r="AD28" s="396"/>
      <c r="AE28" s="463"/>
      <c r="AF28" s="463"/>
      <c r="AG28" s="474"/>
      <c r="AH28" s="475" t="str">
        <f>IF(SUM(AL28)&gt;0,'1) Company information'!$E$16,"")</f>
        <v/>
      </c>
      <c r="AI28" s="476"/>
      <c r="AJ28" s="476"/>
      <c r="AK28" s="477"/>
      <c r="AL28" s="478" t="str">
        <f>LOOKUP($A28,'Dropdown-Content (Hidden)'!$D$87:$D$188,'Dropdown-Content (Hidden)'!N$87:N$188)</f>
        <v/>
      </c>
      <c r="AM28" s="479"/>
      <c r="AN28" s="479"/>
      <c r="AO28" s="480"/>
      <c r="AP28" s="462"/>
      <c r="AQ28" s="462"/>
      <c r="AR28" s="462"/>
      <c r="AS28" s="367"/>
      <c r="AT28" s="367"/>
      <c r="AU28" s="367"/>
      <c r="AV28" s="367"/>
      <c r="AW28" s="367"/>
      <c r="AX28" s="461"/>
      <c r="AY28" s="461"/>
      <c r="AZ28" s="461"/>
      <c r="BA28" s="461"/>
      <c r="BB28" s="461"/>
      <c r="BC28" s="309"/>
      <c r="BD28" s="322"/>
      <c r="BE28" s="329"/>
      <c r="BF28" s="331"/>
      <c r="BG28" s="288"/>
    </row>
    <row r="29" spans="1:59" ht="25.5" customHeight="1" x14ac:dyDescent="0.25">
      <c r="A29" s="45">
        <v>19</v>
      </c>
      <c r="B29" s="484" t="str">
        <f>LOOKUP(A29,'Dropdown-Content (Hidden)'!$D$87:$D$188,'Dropdown-Content (Hidden)'!$B$87:$B$188)</f>
        <v xml:space="preserve">  </v>
      </c>
      <c r="C29" s="484"/>
      <c r="D29" s="484"/>
      <c r="E29" s="484"/>
      <c r="F29" s="484"/>
      <c r="G29" s="484"/>
      <c r="H29" s="484"/>
      <c r="I29" s="484"/>
      <c r="J29" s="484"/>
      <c r="K29" s="484"/>
      <c r="L29" s="484"/>
      <c r="M29" s="484"/>
      <c r="N29" s="484"/>
      <c r="O29" s="484"/>
      <c r="P29" s="484"/>
      <c r="Q29" s="484"/>
      <c r="R29" s="484"/>
      <c r="S29" s="484"/>
      <c r="T29" s="484"/>
      <c r="U29" s="484"/>
      <c r="V29" s="484"/>
      <c r="W29" s="484"/>
      <c r="X29" s="484"/>
      <c r="Y29" s="485"/>
      <c r="Z29" s="462"/>
      <c r="AA29" s="462"/>
      <c r="AB29" s="462"/>
      <c r="AC29" s="462"/>
      <c r="AD29" s="396"/>
      <c r="AE29" s="463"/>
      <c r="AF29" s="463"/>
      <c r="AG29" s="474"/>
      <c r="AH29" s="475" t="str">
        <f>IF(SUM(AL29)&gt;0,'1) Company information'!$E$16,"")</f>
        <v/>
      </c>
      <c r="AI29" s="476"/>
      <c r="AJ29" s="476"/>
      <c r="AK29" s="477"/>
      <c r="AL29" s="478" t="str">
        <f>LOOKUP($A29,'Dropdown-Content (Hidden)'!$D$87:$D$188,'Dropdown-Content (Hidden)'!N$87:N$188)</f>
        <v/>
      </c>
      <c r="AM29" s="479"/>
      <c r="AN29" s="479"/>
      <c r="AO29" s="480"/>
      <c r="AP29" s="462"/>
      <c r="AQ29" s="462"/>
      <c r="AR29" s="462"/>
      <c r="AS29" s="367"/>
      <c r="AT29" s="367"/>
      <c r="AU29" s="367"/>
      <c r="AV29" s="367"/>
      <c r="AW29" s="367"/>
      <c r="AX29" s="461"/>
      <c r="AY29" s="461"/>
      <c r="AZ29" s="461"/>
      <c r="BA29" s="461"/>
      <c r="BB29" s="461"/>
      <c r="BC29" s="309"/>
      <c r="BD29" s="322"/>
      <c r="BE29" s="329"/>
      <c r="BF29" s="331"/>
      <c r="BG29" s="288"/>
    </row>
    <row r="30" spans="1:59" ht="25.5" customHeight="1" x14ac:dyDescent="0.25">
      <c r="A30" s="45">
        <v>20</v>
      </c>
      <c r="B30" s="484" t="str">
        <f>LOOKUP(A30,'Dropdown-Content (Hidden)'!$D$87:$D$188,'Dropdown-Content (Hidden)'!$B$87:$B$188)</f>
        <v xml:space="preserve">  </v>
      </c>
      <c r="C30" s="484"/>
      <c r="D30" s="484"/>
      <c r="E30" s="484"/>
      <c r="F30" s="484"/>
      <c r="G30" s="484"/>
      <c r="H30" s="484"/>
      <c r="I30" s="484"/>
      <c r="J30" s="484"/>
      <c r="K30" s="484"/>
      <c r="L30" s="484"/>
      <c r="M30" s="484"/>
      <c r="N30" s="484"/>
      <c r="O30" s="484"/>
      <c r="P30" s="484"/>
      <c r="Q30" s="484"/>
      <c r="R30" s="484"/>
      <c r="S30" s="484"/>
      <c r="T30" s="484"/>
      <c r="U30" s="484"/>
      <c r="V30" s="484"/>
      <c r="W30" s="484"/>
      <c r="X30" s="484"/>
      <c r="Y30" s="485"/>
      <c r="Z30" s="462"/>
      <c r="AA30" s="462"/>
      <c r="AB30" s="462"/>
      <c r="AC30" s="462"/>
      <c r="AD30" s="396"/>
      <c r="AE30" s="463"/>
      <c r="AF30" s="463"/>
      <c r="AG30" s="474"/>
      <c r="AH30" s="475" t="str">
        <f>IF(SUM(AL30)&gt;0,'1) Company information'!$E$16,"")</f>
        <v/>
      </c>
      <c r="AI30" s="476"/>
      <c r="AJ30" s="476"/>
      <c r="AK30" s="477"/>
      <c r="AL30" s="478" t="str">
        <f>LOOKUP($A30,'Dropdown-Content (Hidden)'!$D$87:$D$188,'Dropdown-Content (Hidden)'!N$87:N$188)</f>
        <v/>
      </c>
      <c r="AM30" s="479"/>
      <c r="AN30" s="479"/>
      <c r="AO30" s="480"/>
      <c r="AP30" s="462"/>
      <c r="AQ30" s="462"/>
      <c r="AR30" s="462"/>
      <c r="AS30" s="367"/>
      <c r="AT30" s="367"/>
      <c r="AU30" s="367"/>
      <c r="AV30" s="367"/>
      <c r="AW30" s="367"/>
      <c r="AX30" s="461"/>
      <c r="AY30" s="461"/>
      <c r="AZ30" s="461"/>
      <c r="BA30" s="461"/>
      <c r="BB30" s="461"/>
      <c r="BC30" s="309"/>
      <c r="BD30" s="322"/>
      <c r="BE30" s="329"/>
      <c r="BF30" s="331"/>
      <c r="BG30" s="288"/>
    </row>
    <row r="31" spans="1:59" ht="25.5" customHeight="1" x14ac:dyDescent="0.25">
      <c r="A31" s="45">
        <v>21</v>
      </c>
      <c r="B31" s="484" t="str">
        <f>LOOKUP(A31,'Dropdown-Content (Hidden)'!$D$87:$D$188,'Dropdown-Content (Hidden)'!$B$87:$B$188)</f>
        <v xml:space="preserve">  </v>
      </c>
      <c r="C31" s="484"/>
      <c r="D31" s="484"/>
      <c r="E31" s="484"/>
      <c r="F31" s="484"/>
      <c r="G31" s="484"/>
      <c r="H31" s="484"/>
      <c r="I31" s="484"/>
      <c r="J31" s="484"/>
      <c r="K31" s="484"/>
      <c r="L31" s="484"/>
      <c r="M31" s="484"/>
      <c r="N31" s="484"/>
      <c r="O31" s="484"/>
      <c r="P31" s="484"/>
      <c r="Q31" s="484"/>
      <c r="R31" s="484"/>
      <c r="S31" s="484"/>
      <c r="T31" s="484"/>
      <c r="U31" s="484"/>
      <c r="V31" s="484"/>
      <c r="W31" s="484"/>
      <c r="X31" s="484"/>
      <c r="Y31" s="485"/>
      <c r="Z31" s="462"/>
      <c r="AA31" s="462"/>
      <c r="AB31" s="462"/>
      <c r="AC31" s="462"/>
      <c r="AD31" s="396"/>
      <c r="AE31" s="463"/>
      <c r="AF31" s="463"/>
      <c r="AG31" s="474"/>
      <c r="AH31" s="475" t="str">
        <f>IF(SUM(AL31)&gt;0,'1) Company information'!$E$16,"")</f>
        <v/>
      </c>
      <c r="AI31" s="476"/>
      <c r="AJ31" s="476"/>
      <c r="AK31" s="477"/>
      <c r="AL31" s="478" t="str">
        <f>LOOKUP($A31,'Dropdown-Content (Hidden)'!$D$87:$D$188,'Dropdown-Content (Hidden)'!N$87:N$188)</f>
        <v/>
      </c>
      <c r="AM31" s="479"/>
      <c r="AN31" s="479"/>
      <c r="AO31" s="480"/>
      <c r="AP31" s="462"/>
      <c r="AQ31" s="462"/>
      <c r="AR31" s="462"/>
      <c r="AS31" s="367"/>
      <c r="AT31" s="367"/>
      <c r="AU31" s="367"/>
      <c r="AV31" s="367"/>
      <c r="AW31" s="367"/>
      <c r="AX31" s="461"/>
      <c r="AY31" s="461"/>
      <c r="AZ31" s="461"/>
      <c r="BA31" s="461"/>
      <c r="BB31" s="461"/>
      <c r="BC31" s="309"/>
      <c r="BD31" s="322"/>
      <c r="BE31" s="329"/>
      <c r="BF31" s="331"/>
      <c r="BG31" s="288"/>
    </row>
    <row r="32" spans="1:59" ht="25.5" customHeight="1" x14ac:dyDescent="0.25">
      <c r="A32" s="45">
        <v>22</v>
      </c>
      <c r="B32" s="484" t="str">
        <f>LOOKUP(A32,'Dropdown-Content (Hidden)'!$D$87:$D$188,'Dropdown-Content (Hidden)'!$B$87:$B$188)</f>
        <v xml:space="preserve">  </v>
      </c>
      <c r="C32" s="484"/>
      <c r="D32" s="484"/>
      <c r="E32" s="484"/>
      <c r="F32" s="484"/>
      <c r="G32" s="484"/>
      <c r="H32" s="484"/>
      <c r="I32" s="484"/>
      <c r="J32" s="484"/>
      <c r="K32" s="484"/>
      <c r="L32" s="484"/>
      <c r="M32" s="484"/>
      <c r="N32" s="484"/>
      <c r="O32" s="484"/>
      <c r="P32" s="484"/>
      <c r="Q32" s="484"/>
      <c r="R32" s="484"/>
      <c r="S32" s="484"/>
      <c r="T32" s="484"/>
      <c r="U32" s="484"/>
      <c r="V32" s="484"/>
      <c r="W32" s="484"/>
      <c r="X32" s="484"/>
      <c r="Y32" s="485"/>
      <c r="Z32" s="462"/>
      <c r="AA32" s="462"/>
      <c r="AB32" s="462"/>
      <c r="AC32" s="462"/>
      <c r="AD32" s="396"/>
      <c r="AE32" s="463"/>
      <c r="AF32" s="463"/>
      <c r="AG32" s="474"/>
      <c r="AH32" s="475" t="str">
        <f>IF(SUM(AL32)&gt;0,'1) Company information'!$E$16,"")</f>
        <v/>
      </c>
      <c r="AI32" s="476"/>
      <c r="AJ32" s="476"/>
      <c r="AK32" s="477"/>
      <c r="AL32" s="478" t="str">
        <f>LOOKUP($A32,'Dropdown-Content (Hidden)'!$D$87:$D$188,'Dropdown-Content (Hidden)'!N$87:N$188)</f>
        <v/>
      </c>
      <c r="AM32" s="479"/>
      <c r="AN32" s="479"/>
      <c r="AO32" s="480"/>
      <c r="AP32" s="462"/>
      <c r="AQ32" s="462"/>
      <c r="AR32" s="462"/>
      <c r="AS32" s="367"/>
      <c r="AT32" s="367"/>
      <c r="AU32" s="367"/>
      <c r="AV32" s="367"/>
      <c r="AW32" s="367"/>
      <c r="AX32" s="461"/>
      <c r="AY32" s="461"/>
      <c r="AZ32" s="461"/>
      <c r="BA32" s="461"/>
      <c r="BB32" s="461"/>
      <c r="BC32" s="309"/>
      <c r="BD32" s="322"/>
      <c r="BE32" s="329"/>
      <c r="BF32" s="331"/>
      <c r="BG32" s="288"/>
    </row>
    <row r="33" spans="1:59" ht="25.5" customHeight="1" x14ac:dyDescent="0.25">
      <c r="A33" s="45">
        <v>23</v>
      </c>
      <c r="B33" s="484" t="str">
        <f>LOOKUP(A33,'Dropdown-Content (Hidden)'!$D$87:$D$188,'Dropdown-Content (Hidden)'!$B$87:$B$188)</f>
        <v xml:space="preserve">  </v>
      </c>
      <c r="C33" s="484"/>
      <c r="D33" s="484"/>
      <c r="E33" s="484"/>
      <c r="F33" s="484"/>
      <c r="G33" s="484"/>
      <c r="H33" s="484"/>
      <c r="I33" s="484"/>
      <c r="J33" s="484"/>
      <c r="K33" s="484"/>
      <c r="L33" s="484"/>
      <c r="M33" s="484"/>
      <c r="N33" s="484"/>
      <c r="O33" s="484"/>
      <c r="P33" s="484"/>
      <c r="Q33" s="484"/>
      <c r="R33" s="484"/>
      <c r="S33" s="484"/>
      <c r="T33" s="484"/>
      <c r="U33" s="484"/>
      <c r="V33" s="484"/>
      <c r="W33" s="484"/>
      <c r="X33" s="484"/>
      <c r="Y33" s="485"/>
      <c r="Z33" s="462"/>
      <c r="AA33" s="462"/>
      <c r="AB33" s="462"/>
      <c r="AC33" s="462"/>
      <c r="AD33" s="396"/>
      <c r="AE33" s="463"/>
      <c r="AF33" s="463"/>
      <c r="AG33" s="474"/>
      <c r="AH33" s="475" t="str">
        <f>IF(SUM(AL33)&gt;0,'1) Company information'!$E$16,"")</f>
        <v/>
      </c>
      <c r="AI33" s="476"/>
      <c r="AJ33" s="476"/>
      <c r="AK33" s="477"/>
      <c r="AL33" s="478" t="str">
        <f>LOOKUP($A33,'Dropdown-Content (Hidden)'!$D$87:$D$188,'Dropdown-Content (Hidden)'!N$87:N$188)</f>
        <v/>
      </c>
      <c r="AM33" s="479"/>
      <c r="AN33" s="479"/>
      <c r="AO33" s="480"/>
      <c r="AP33" s="462"/>
      <c r="AQ33" s="462"/>
      <c r="AR33" s="462"/>
      <c r="AS33" s="367"/>
      <c r="AT33" s="367"/>
      <c r="AU33" s="367"/>
      <c r="AV33" s="367"/>
      <c r="AW33" s="367"/>
      <c r="AX33" s="461"/>
      <c r="AY33" s="461"/>
      <c r="AZ33" s="461"/>
      <c r="BA33" s="461"/>
      <c r="BB33" s="461"/>
      <c r="BC33" s="309"/>
      <c r="BD33" s="322"/>
      <c r="BE33" s="329"/>
      <c r="BF33" s="331"/>
      <c r="BG33" s="288"/>
    </row>
    <row r="34" spans="1:59" ht="25.5" customHeight="1" x14ac:dyDescent="0.25">
      <c r="A34" s="45">
        <v>24</v>
      </c>
      <c r="B34" s="484" t="str">
        <f>LOOKUP(A34,'Dropdown-Content (Hidden)'!$D$87:$D$188,'Dropdown-Content (Hidden)'!$B$87:$B$188)</f>
        <v xml:space="preserve">  </v>
      </c>
      <c r="C34" s="484"/>
      <c r="D34" s="484"/>
      <c r="E34" s="484"/>
      <c r="F34" s="484"/>
      <c r="G34" s="484"/>
      <c r="H34" s="484"/>
      <c r="I34" s="484"/>
      <c r="J34" s="484"/>
      <c r="K34" s="484"/>
      <c r="L34" s="484"/>
      <c r="M34" s="484"/>
      <c r="N34" s="484"/>
      <c r="O34" s="484"/>
      <c r="P34" s="484"/>
      <c r="Q34" s="484"/>
      <c r="R34" s="484"/>
      <c r="S34" s="484"/>
      <c r="T34" s="484"/>
      <c r="U34" s="484"/>
      <c r="V34" s="484"/>
      <c r="W34" s="484"/>
      <c r="X34" s="484"/>
      <c r="Y34" s="485"/>
      <c r="Z34" s="462"/>
      <c r="AA34" s="462"/>
      <c r="AB34" s="462"/>
      <c r="AC34" s="462"/>
      <c r="AD34" s="396"/>
      <c r="AE34" s="463"/>
      <c r="AF34" s="463"/>
      <c r="AG34" s="474"/>
      <c r="AH34" s="475" t="str">
        <f>IF(SUM(AL34)&gt;0,'1) Company information'!$E$16,"")</f>
        <v/>
      </c>
      <c r="AI34" s="476"/>
      <c r="AJ34" s="476"/>
      <c r="AK34" s="477"/>
      <c r="AL34" s="478" t="str">
        <f>LOOKUP($A34,'Dropdown-Content (Hidden)'!$D$87:$D$188,'Dropdown-Content (Hidden)'!N$87:N$188)</f>
        <v/>
      </c>
      <c r="AM34" s="479"/>
      <c r="AN34" s="479"/>
      <c r="AO34" s="480"/>
      <c r="AP34" s="462"/>
      <c r="AQ34" s="462"/>
      <c r="AR34" s="462"/>
      <c r="AS34" s="367"/>
      <c r="AT34" s="367"/>
      <c r="AU34" s="367"/>
      <c r="AV34" s="367"/>
      <c r="AW34" s="367"/>
      <c r="AX34" s="461"/>
      <c r="AY34" s="461"/>
      <c r="AZ34" s="461"/>
      <c r="BA34" s="461"/>
      <c r="BB34" s="461"/>
      <c r="BC34" s="309"/>
      <c r="BD34" s="322"/>
      <c r="BE34" s="329"/>
      <c r="BF34" s="331"/>
      <c r="BG34" s="288"/>
    </row>
    <row r="35" spans="1:59" ht="25.5" customHeight="1" x14ac:dyDescent="0.25">
      <c r="A35" s="45">
        <v>25</v>
      </c>
      <c r="B35" s="484" t="str">
        <f>LOOKUP(A35,'Dropdown-Content (Hidden)'!$D$87:$D$188,'Dropdown-Content (Hidden)'!$B$87:$B$188)</f>
        <v xml:space="preserve">  </v>
      </c>
      <c r="C35" s="484"/>
      <c r="D35" s="484"/>
      <c r="E35" s="484"/>
      <c r="F35" s="484"/>
      <c r="G35" s="484"/>
      <c r="H35" s="484"/>
      <c r="I35" s="484"/>
      <c r="J35" s="484"/>
      <c r="K35" s="484"/>
      <c r="L35" s="484"/>
      <c r="M35" s="484"/>
      <c r="N35" s="484"/>
      <c r="O35" s="484"/>
      <c r="P35" s="484"/>
      <c r="Q35" s="484"/>
      <c r="R35" s="484"/>
      <c r="S35" s="484"/>
      <c r="T35" s="484"/>
      <c r="U35" s="484"/>
      <c r="V35" s="484"/>
      <c r="W35" s="484"/>
      <c r="X35" s="484"/>
      <c r="Y35" s="485"/>
      <c r="Z35" s="462"/>
      <c r="AA35" s="462"/>
      <c r="AB35" s="462"/>
      <c r="AC35" s="462"/>
      <c r="AD35" s="396"/>
      <c r="AE35" s="463"/>
      <c r="AF35" s="463"/>
      <c r="AG35" s="474"/>
      <c r="AH35" s="475" t="str">
        <f>IF(SUM(AL35)&gt;0,'1) Company information'!$E$16,"")</f>
        <v/>
      </c>
      <c r="AI35" s="476"/>
      <c r="AJ35" s="476"/>
      <c r="AK35" s="477"/>
      <c r="AL35" s="478" t="str">
        <f>LOOKUP($A35,'Dropdown-Content (Hidden)'!$D$87:$D$188,'Dropdown-Content (Hidden)'!N$87:N$188)</f>
        <v/>
      </c>
      <c r="AM35" s="479"/>
      <c r="AN35" s="479"/>
      <c r="AO35" s="480"/>
      <c r="AP35" s="462"/>
      <c r="AQ35" s="462"/>
      <c r="AR35" s="462"/>
      <c r="AS35" s="367"/>
      <c r="AT35" s="367"/>
      <c r="AU35" s="367"/>
      <c r="AV35" s="367"/>
      <c r="AW35" s="367"/>
      <c r="AX35" s="461"/>
      <c r="AY35" s="461"/>
      <c r="AZ35" s="461"/>
      <c r="BA35" s="461"/>
      <c r="BB35" s="461"/>
      <c r="BC35" s="309"/>
      <c r="BD35" s="322"/>
      <c r="BE35" s="329"/>
      <c r="BF35" s="331"/>
      <c r="BG35" s="288"/>
    </row>
    <row r="36" spans="1:59" ht="25.5" hidden="1" customHeight="1" x14ac:dyDescent="0.25">
      <c r="A36" s="45">
        <v>26</v>
      </c>
      <c r="B36" s="374" t="str">
        <f>LOOKUP(A36,'Dropdown-Content (Hidden)'!$D$87:$D$188,'Dropdown-Content (Hidden)'!$B$87:$B$188)</f>
        <v xml:space="preserve">  </v>
      </c>
      <c r="C36" s="374"/>
      <c r="D36" s="374"/>
      <c r="E36" s="374"/>
      <c r="F36" s="374"/>
      <c r="G36" s="374"/>
      <c r="H36" s="374"/>
      <c r="I36" s="374"/>
      <c r="J36" s="374"/>
      <c r="K36" s="374"/>
      <c r="L36" s="374"/>
      <c r="M36" s="374"/>
      <c r="N36" s="374"/>
      <c r="O36" s="374"/>
      <c r="P36" s="374"/>
      <c r="Q36" s="374"/>
      <c r="R36" s="374"/>
      <c r="S36" s="374"/>
      <c r="T36" s="374"/>
      <c r="U36" s="374"/>
      <c r="V36" s="374"/>
      <c r="W36" s="374"/>
      <c r="X36" s="374"/>
      <c r="Y36" s="473"/>
      <c r="Z36" s="462"/>
      <c r="AA36" s="462"/>
      <c r="AB36" s="462"/>
      <c r="AC36" s="462"/>
      <c r="AD36" s="463"/>
      <c r="AE36" s="463"/>
      <c r="AF36" s="463"/>
      <c r="AG36" s="463"/>
      <c r="AH36" s="464" t="str">
        <f>IF(SUM(AL36)&gt;0,'1) Company information'!$E$16,"")</f>
        <v/>
      </c>
      <c r="AI36" s="465"/>
      <c r="AJ36" s="465"/>
      <c r="AK36" s="465"/>
      <c r="AL36" s="466" t="str">
        <f>LOOKUP($A36,'Dropdown-Content (Hidden)'!$D$87:$D$188,'Dropdown-Content (Hidden)'!N$87:N$188)</f>
        <v/>
      </c>
      <c r="AM36" s="466"/>
      <c r="AN36" s="466"/>
      <c r="AO36" s="467"/>
      <c r="AP36" s="468"/>
      <c r="AQ36" s="468"/>
      <c r="AR36" s="469"/>
      <c r="AS36" s="367"/>
      <c r="AT36" s="367"/>
      <c r="AU36" s="367"/>
      <c r="AV36" s="367"/>
      <c r="AW36" s="367"/>
      <c r="AX36" s="461"/>
      <c r="AY36" s="461"/>
      <c r="AZ36" s="461"/>
      <c r="BA36" s="461"/>
      <c r="BB36" s="461"/>
      <c r="BC36" s="309"/>
      <c r="BD36" s="296"/>
      <c r="BE36" s="329"/>
      <c r="BF36" s="328"/>
      <c r="BG36" s="288"/>
    </row>
    <row r="37" spans="1:59" ht="25.5" hidden="1" customHeight="1" x14ac:dyDescent="0.25">
      <c r="A37" s="45">
        <v>27</v>
      </c>
      <c r="B37" s="374" t="str">
        <f>LOOKUP(A37,'Dropdown-Content (Hidden)'!$D$87:$D$188,'Dropdown-Content (Hidden)'!$B$87:$B$188)</f>
        <v xml:space="preserve">  </v>
      </c>
      <c r="C37" s="374"/>
      <c r="D37" s="374"/>
      <c r="E37" s="374"/>
      <c r="F37" s="374"/>
      <c r="G37" s="374"/>
      <c r="H37" s="374"/>
      <c r="I37" s="374"/>
      <c r="J37" s="374"/>
      <c r="K37" s="374"/>
      <c r="L37" s="374"/>
      <c r="M37" s="374"/>
      <c r="N37" s="374"/>
      <c r="O37" s="374"/>
      <c r="P37" s="374"/>
      <c r="Q37" s="374"/>
      <c r="R37" s="374"/>
      <c r="S37" s="374"/>
      <c r="T37" s="374"/>
      <c r="U37" s="374"/>
      <c r="V37" s="374"/>
      <c r="W37" s="374"/>
      <c r="X37" s="374"/>
      <c r="Y37" s="473"/>
      <c r="Z37" s="462"/>
      <c r="AA37" s="462"/>
      <c r="AB37" s="462"/>
      <c r="AC37" s="462"/>
      <c r="AD37" s="463"/>
      <c r="AE37" s="463"/>
      <c r="AF37" s="463"/>
      <c r="AG37" s="463"/>
      <c r="AH37" s="464" t="str">
        <f>IF(SUM(AL37)&gt;0,'1) Company information'!$E$16,"")</f>
        <v/>
      </c>
      <c r="AI37" s="465"/>
      <c r="AJ37" s="465"/>
      <c r="AK37" s="465"/>
      <c r="AL37" s="466" t="str">
        <f>LOOKUP($A37,'Dropdown-Content (Hidden)'!$D$87:$D$188,'Dropdown-Content (Hidden)'!N$87:N$188)</f>
        <v/>
      </c>
      <c r="AM37" s="466"/>
      <c r="AN37" s="466"/>
      <c r="AO37" s="467"/>
      <c r="AP37" s="468"/>
      <c r="AQ37" s="468"/>
      <c r="AR37" s="469"/>
      <c r="AS37" s="367"/>
      <c r="AT37" s="367"/>
      <c r="AU37" s="367"/>
      <c r="AV37" s="367"/>
      <c r="AW37" s="367"/>
      <c r="AX37" s="461"/>
      <c r="AY37" s="461"/>
      <c r="AZ37" s="461"/>
      <c r="BA37" s="461"/>
      <c r="BB37" s="461"/>
      <c r="BC37" s="309"/>
      <c r="BD37" s="296"/>
      <c r="BE37" s="329"/>
      <c r="BF37" s="328"/>
      <c r="BG37" s="288"/>
    </row>
    <row r="38" spans="1:59" ht="25.5" hidden="1" customHeight="1" x14ac:dyDescent="0.25">
      <c r="A38" s="45">
        <v>28</v>
      </c>
      <c r="B38" s="374" t="str">
        <f>LOOKUP(A38,'Dropdown-Content (Hidden)'!$D$87:$D$188,'Dropdown-Content (Hidden)'!$B$87:$B$188)</f>
        <v xml:space="preserve">  </v>
      </c>
      <c r="C38" s="374"/>
      <c r="D38" s="374"/>
      <c r="E38" s="374"/>
      <c r="F38" s="374"/>
      <c r="G38" s="374"/>
      <c r="H38" s="374"/>
      <c r="I38" s="374"/>
      <c r="J38" s="374"/>
      <c r="K38" s="374"/>
      <c r="L38" s="374"/>
      <c r="M38" s="374"/>
      <c r="N38" s="374"/>
      <c r="O38" s="374"/>
      <c r="P38" s="374"/>
      <c r="Q38" s="374"/>
      <c r="R38" s="374"/>
      <c r="S38" s="374"/>
      <c r="T38" s="374"/>
      <c r="U38" s="374"/>
      <c r="V38" s="374"/>
      <c r="W38" s="374"/>
      <c r="X38" s="374"/>
      <c r="Y38" s="473"/>
      <c r="Z38" s="462"/>
      <c r="AA38" s="462"/>
      <c r="AB38" s="462"/>
      <c r="AC38" s="462"/>
      <c r="AD38" s="463"/>
      <c r="AE38" s="463"/>
      <c r="AF38" s="463"/>
      <c r="AG38" s="463"/>
      <c r="AH38" s="464" t="str">
        <f>IF(SUM(AL38)&gt;0,'1) Company information'!$E$16,"")</f>
        <v/>
      </c>
      <c r="AI38" s="465"/>
      <c r="AJ38" s="465"/>
      <c r="AK38" s="465"/>
      <c r="AL38" s="466" t="str">
        <f>LOOKUP($A38,'Dropdown-Content (Hidden)'!$D$87:$D$188,'Dropdown-Content (Hidden)'!N$87:N$188)</f>
        <v/>
      </c>
      <c r="AM38" s="466"/>
      <c r="AN38" s="466"/>
      <c r="AO38" s="467"/>
      <c r="AP38" s="468"/>
      <c r="AQ38" s="468"/>
      <c r="AR38" s="469"/>
      <c r="AS38" s="367"/>
      <c r="AT38" s="367"/>
      <c r="AU38" s="367"/>
      <c r="AV38" s="367"/>
      <c r="AW38" s="367"/>
      <c r="AX38" s="461"/>
      <c r="AY38" s="461"/>
      <c r="AZ38" s="461"/>
      <c r="BA38" s="461"/>
      <c r="BB38" s="461"/>
      <c r="BC38" s="309"/>
      <c r="BD38" s="296"/>
      <c r="BE38" s="329"/>
      <c r="BF38" s="328"/>
      <c r="BG38" s="288"/>
    </row>
    <row r="39" spans="1:59" ht="25.5" hidden="1" customHeight="1" x14ac:dyDescent="0.25">
      <c r="A39" s="45">
        <v>29</v>
      </c>
      <c r="B39" s="374" t="str">
        <f>LOOKUP(A39,'Dropdown-Content (Hidden)'!$D$87:$D$188,'Dropdown-Content (Hidden)'!$B$87:$B$188)</f>
        <v xml:space="preserve">  </v>
      </c>
      <c r="C39" s="374"/>
      <c r="D39" s="374"/>
      <c r="E39" s="374"/>
      <c r="F39" s="374"/>
      <c r="G39" s="374"/>
      <c r="H39" s="374"/>
      <c r="I39" s="374"/>
      <c r="J39" s="374"/>
      <c r="K39" s="374"/>
      <c r="L39" s="374"/>
      <c r="M39" s="374"/>
      <c r="N39" s="374"/>
      <c r="O39" s="374"/>
      <c r="P39" s="374"/>
      <c r="Q39" s="374"/>
      <c r="R39" s="374"/>
      <c r="S39" s="374"/>
      <c r="T39" s="374"/>
      <c r="U39" s="374"/>
      <c r="V39" s="374"/>
      <c r="W39" s="374"/>
      <c r="X39" s="374"/>
      <c r="Y39" s="473"/>
      <c r="Z39" s="462"/>
      <c r="AA39" s="462"/>
      <c r="AB39" s="462"/>
      <c r="AC39" s="462"/>
      <c r="AD39" s="463"/>
      <c r="AE39" s="463"/>
      <c r="AF39" s="463"/>
      <c r="AG39" s="463"/>
      <c r="AH39" s="464" t="str">
        <f>IF(SUM(AL39)&gt;0,'1) Company information'!$E$16,"")</f>
        <v/>
      </c>
      <c r="AI39" s="465"/>
      <c r="AJ39" s="465"/>
      <c r="AK39" s="465"/>
      <c r="AL39" s="466" t="str">
        <f>LOOKUP($A39,'Dropdown-Content (Hidden)'!$D$87:$D$188,'Dropdown-Content (Hidden)'!N$87:N$188)</f>
        <v/>
      </c>
      <c r="AM39" s="466"/>
      <c r="AN39" s="466"/>
      <c r="AO39" s="467"/>
      <c r="AP39" s="468"/>
      <c r="AQ39" s="468"/>
      <c r="AR39" s="469"/>
      <c r="AS39" s="367"/>
      <c r="AT39" s="367"/>
      <c r="AU39" s="367"/>
      <c r="AV39" s="367"/>
      <c r="AW39" s="367"/>
      <c r="AX39" s="461"/>
      <c r="AY39" s="461"/>
      <c r="AZ39" s="461"/>
      <c r="BA39" s="461"/>
      <c r="BB39" s="461"/>
      <c r="BC39" s="309"/>
      <c r="BD39" s="296"/>
      <c r="BE39" s="329"/>
      <c r="BF39" s="328"/>
      <c r="BG39" s="288"/>
    </row>
    <row r="40" spans="1:59" ht="25.5" hidden="1" customHeight="1" x14ac:dyDescent="0.25">
      <c r="A40" s="45">
        <v>30</v>
      </c>
      <c r="B40" s="374" t="str">
        <f>LOOKUP(A40,'Dropdown-Content (Hidden)'!$D$87:$D$188,'Dropdown-Content (Hidden)'!$B$87:$B$188)</f>
        <v xml:space="preserve">  </v>
      </c>
      <c r="C40" s="374"/>
      <c r="D40" s="374"/>
      <c r="E40" s="374"/>
      <c r="F40" s="374"/>
      <c r="G40" s="374"/>
      <c r="H40" s="374"/>
      <c r="I40" s="374"/>
      <c r="J40" s="374"/>
      <c r="K40" s="374"/>
      <c r="L40" s="374"/>
      <c r="M40" s="374"/>
      <c r="N40" s="374"/>
      <c r="O40" s="374"/>
      <c r="P40" s="374"/>
      <c r="Q40" s="374"/>
      <c r="R40" s="374"/>
      <c r="S40" s="374"/>
      <c r="T40" s="374"/>
      <c r="U40" s="374"/>
      <c r="V40" s="374"/>
      <c r="W40" s="374"/>
      <c r="X40" s="374"/>
      <c r="Y40" s="473"/>
      <c r="Z40" s="462"/>
      <c r="AA40" s="462"/>
      <c r="AB40" s="462"/>
      <c r="AC40" s="462"/>
      <c r="AD40" s="463"/>
      <c r="AE40" s="463"/>
      <c r="AF40" s="463"/>
      <c r="AG40" s="463"/>
      <c r="AH40" s="464" t="str">
        <f>IF(SUM(AL40)&gt;0,'1) Company information'!$E$16,"")</f>
        <v/>
      </c>
      <c r="AI40" s="465"/>
      <c r="AJ40" s="465"/>
      <c r="AK40" s="465"/>
      <c r="AL40" s="466" t="str">
        <f>LOOKUP($A40,'Dropdown-Content (Hidden)'!$D$87:$D$188,'Dropdown-Content (Hidden)'!N$87:N$188)</f>
        <v/>
      </c>
      <c r="AM40" s="466"/>
      <c r="AN40" s="466"/>
      <c r="AO40" s="467"/>
      <c r="AP40" s="468"/>
      <c r="AQ40" s="468"/>
      <c r="AR40" s="469"/>
      <c r="AS40" s="367"/>
      <c r="AT40" s="367"/>
      <c r="AU40" s="367"/>
      <c r="AV40" s="367"/>
      <c r="AW40" s="367"/>
      <c r="AX40" s="461"/>
      <c r="AY40" s="461"/>
      <c r="AZ40" s="461"/>
      <c r="BA40" s="461"/>
      <c r="BB40" s="461"/>
      <c r="BC40" s="309"/>
      <c r="BD40" s="296"/>
      <c r="BE40" s="329"/>
      <c r="BF40" s="328"/>
      <c r="BG40" s="288"/>
    </row>
    <row r="41" spans="1:59" ht="25.5" hidden="1" customHeight="1" x14ac:dyDescent="0.25">
      <c r="A41" s="45">
        <v>31</v>
      </c>
      <c r="B41" s="374" t="str">
        <f>LOOKUP(A41,'Dropdown-Content (Hidden)'!$D$87:$D$188,'Dropdown-Content (Hidden)'!$B$87:$B$188)</f>
        <v xml:space="preserve">  </v>
      </c>
      <c r="C41" s="374"/>
      <c r="D41" s="374"/>
      <c r="E41" s="374"/>
      <c r="F41" s="374"/>
      <c r="G41" s="374"/>
      <c r="H41" s="374"/>
      <c r="I41" s="374"/>
      <c r="J41" s="374"/>
      <c r="K41" s="374"/>
      <c r="L41" s="374"/>
      <c r="M41" s="374"/>
      <c r="N41" s="374"/>
      <c r="O41" s="374"/>
      <c r="P41" s="374"/>
      <c r="Q41" s="374"/>
      <c r="R41" s="374"/>
      <c r="S41" s="374"/>
      <c r="T41" s="374"/>
      <c r="U41" s="374"/>
      <c r="V41" s="374"/>
      <c r="W41" s="374"/>
      <c r="X41" s="374"/>
      <c r="Y41" s="473"/>
      <c r="Z41" s="462"/>
      <c r="AA41" s="462"/>
      <c r="AB41" s="462"/>
      <c r="AC41" s="462"/>
      <c r="AD41" s="463"/>
      <c r="AE41" s="463"/>
      <c r="AF41" s="463"/>
      <c r="AG41" s="463"/>
      <c r="AH41" s="464" t="str">
        <f>IF(SUM(AL41)&gt;0,'1) Company information'!$E$16,"")</f>
        <v/>
      </c>
      <c r="AI41" s="465"/>
      <c r="AJ41" s="465"/>
      <c r="AK41" s="465"/>
      <c r="AL41" s="466" t="str">
        <f>LOOKUP($A41,'Dropdown-Content (Hidden)'!$D$87:$D$188,'Dropdown-Content (Hidden)'!N$87:N$188)</f>
        <v/>
      </c>
      <c r="AM41" s="466"/>
      <c r="AN41" s="466"/>
      <c r="AO41" s="467"/>
      <c r="AP41" s="468"/>
      <c r="AQ41" s="468"/>
      <c r="AR41" s="469"/>
      <c r="AS41" s="367"/>
      <c r="AT41" s="367"/>
      <c r="AU41" s="367"/>
      <c r="AV41" s="367"/>
      <c r="AW41" s="367"/>
      <c r="AX41" s="461"/>
      <c r="AY41" s="461"/>
      <c r="AZ41" s="461"/>
      <c r="BA41" s="461"/>
      <c r="BB41" s="461"/>
      <c r="BC41" s="309"/>
      <c r="BD41" s="296"/>
      <c r="BE41" s="329"/>
      <c r="BF41" s="328"/>
      <c r="BG41" s="288"/>
    </row>
    <row r="42" spans="1:59" ht="25.5" hidden="1" customHeight="1" x14ac:dyDescent="0.25">
      <c r="A42" s="45">
        <v>32</v>
      </c>
      <c r="B42" s="374" t="str">
        <f>LOOKUP(A42,'Dropdown-Content (Hidden)'!$D$87:$D$188,'Dropdown-Content (Hidden)'!$B$87:$B$188)</f>
        <v xml:space="preserve">  </v>
      </c>
      <c r="C42" s="374"/>
      <c r="D42" s="374"/>
      <c r="E42" s="374"/>
      <c r="F42" s="374"/>
      <c r="G42" s="374"/>
      <c r="H42" s="374"/>
      <c r="I42" s="374"/>
      <c r="J42" s="374"/>
      <c r="K42" s="374"/>
      <c r="L42" s="374"/>
      <c r="M42" s="374"/>
      <c r="N42" s="374"/>
      <c r="O42" s="374"/>
      <c r="P42" s="374"/>
      <c r="Q42" s="374"/>
      <c r="R42" s="374"/>
      <c r="S42" s="374"/>
      <c r="T42" s="374"/>
      <c r="U42" s="374"/>
      <c r="V42" s="374"/>
      <c r="W42" s="374"/>
      <c r="X42" s="374"/>
      <c r="Y42" s="473"/>
      <c r="Z42" s="462"/>
      <c r="AA42" s="462"/>
      <c r="AB42" s="462"/>
      <c r="AC42" s="462"/>
      <c r="AD42" s="463"/>
      <c r="AE42" s="463"/>
      <c r="AF42" s="463"/>
      <c r="AG42" s="463"/>
      <c r="AH42" s="464" t="str">
        <f>IF(SUM(AL42)&gt;0,'1) Company information'!$E$16,"")</f>
        <v/>
      </c>
      <c r="AI42" s="465"/>
      <c r="AJ42" s="465"/>
      <c r="AK42" s="465"/>
      <c r="AL42" s="466" t="str">
        <f>LOOKUP($A42,'Dropdown-Content (Hidden)'!$D$87:$D$188,'Dropdown-Content (Hidden)'!N$87:N$188)</f>
        <v/>
      </c>
      <c r="AM42" s="466"/>
      <c r="AN42" s="466"/>
      <c r="AO42" s="467"/>
      <c r="AP42" s="468"/>
      <c r="AQ42" s="468"/>
      <c r="AR42" s="469"/>
      <c r="AS42" s="367"/>
      <c r="AT42" s="367"/>
      <c r="AU42" s="367"/>
      <c r="AV42" s="367"/>
      <c r="AW42" s="367"/>
      <c r="AX42" s="461"/>
      <c r="AY42" s="461"/>
      <c r="AZ42" s="461"/>
      <c r="BA42" s="461"/>
      <c r="BB42" s="461"/>
      <c r="BC42" s="309"/>
      <c r="BD42" s="296"/>
      <c r="BE42" s="329"/>
      <c r="BF42" s="328"/>
      <c r="BG42" s="288"/>
    </row>
    <row r="43" spans="1:59" ht="25.5" hidden="1" customHeight="1" x14ac:dyDescent="0.25">
      <c r="A43" s="45">
        <v>33</v>
      </c>
      <c r="B43" s="374" t="str">
        <f>LOOKUP(A43,'Dropdown-Content (Hidden)'!$D$87:$D$188,'Dropdown-Content (Hidden)'!$B$87:$B$188)</f>
        <v xml:space="preserve">  </v>
      </c>
      <c r="C43" s="374"/>
      <c r="D43" s="374"/>
      <c r="E43" s="374"/>
      <c r="F43" s="374"/>
      <c r="G43" s="374"/>
      <c r="H43" s="374"/>
      <c r="I43" s="374"/>
      <c r="J43" s="374"/>
      <c r="K43" s="374"/>
      <c r="L43" s="374"/>
      <c r="M43" s="374"/>
      <c r="N43" s="374"/>
      <c r="O43" s="374"/>
      <c r="P43" s="374"/>
      <c r="Q43" s="374"/>
      <c r="R43" s="374"/>
      <c r="S43" s="374"/>
      <c r="T43" s="374"/>
      <c r="U43" s="374"/>
      <c r="V43" s="374"/>
      <c r="W43" s="374"/>
      <c r="X43" s="374"/>
      <c r="Y43" s="473"/>
      <c r="Z43" s="462"/>
      <c r="AA43" s="462"/>
      <c r="AB43" s="462"/>
      <c r="AC43" s="462"/>
      <c r="AD43" s="463"/>
      <c r="AE43" s="463"/>
      <c r="AF43" s="463"/>
      <c r="AG43" s="463"/>
      <c r="AH43" s="464" t="str">
        <f>IF(SUM(AL43)&gt;0,'1) Company information'!$E$16,"")</f>
        <v/>
      </c>
      <c r="AI43" s="465"/>
      <c r="AJ43" s="465"/>
      <c r="AK43" s="465"/>
      <c r="AL43" s="466" t="str">
        <f>LOOKUP($A43,'Dropdown-Content (Hidden)'!$D$87:$D$188,'Dropdown-Content (Hidden)'!N$87:N$188)</f>
        <v/>
      </c>
      <c r="AM43" s="466"/>
      <c r="AN43" s="466"/>
      <c r="AO43" s="467"/>
      <c r="AP43" s="468"/>
      <c r="AQ43" s="468"/>
      <c r="AR43" s="469"/>
      <c r="AS43" s="367"/>
      <c r="AT43" s="367"/>
      <c r="AU43" s="367"/>
      <c r="AV43" s="367"/>
      <c r="AW43" s="367"/>
      <c r="AX43" s="461"/>
      <c r="AY43" s="461"/>
      <c r="AZ43" s="461"/>
      <c r="BA43" s="461"/>
      <c r="BB43" s="461"/>
      <c r="BC43" s="309"/>
      <c r="BD43" s="296"/>
      <c r="BE43" s="329"/>
      <c r="BF43" s="328"/>
      <c r="BG43" s="288"/>
    </row>
    <row r="44" spans="1:59" ht="25.5" hidden="1" customHeight="1" x14ac:dyDescent="0.25">
      <c r="A44" s="45">
        <v>34</v>
      </c>
      <c r="B44" s="374" t="str">
        <f>LOOKUP(A44,'Dropdown-Content (Hidden)'!$D$87:$D$188,'Dropdown-Content (Hidden)'!$B$87:$B$188)</f>
        <v xml:space="preserve">  </v>
      </c>
      <c r="C44" s="374"/>
      <c r="D44" s="374"/>
      <c r="E44" s="374"/>
      <c r="F44" s="374"/>
      <c r="G44" s="374"/>
      <c r="H44" s="374"/>
      <c r="I44" s="374"/>
      <c r="J44" s="374"/>
      <c r="K44" s="374"/>
      <c r="L44" s="374"/>
      <c r="M44" s="374"/>
      <c r="N44" s="374"/>
      <c r="O44" s="374"/>
      <c r="P44" s="374"/>
      <c r="Q44" s="374"/>
      <c r="R44" s="374"/>
      <c r="S44" s="374"/>
      <c r="T44" s="374"/>
      <c r="U44" s="374"/>
      <c r="V44" s="374"/>
      <c r="W44" s="374"/>
      <c r="X44" s="374"/>
      <c r="Y44" s="473"/>
      <c r="Z44" s="462"/>
      <c r="AA44" s="462"/>
      <c r="AB44" s="462"/>
      <c r="AC44" s="462"/>
      <c r="AD44" s="463"/>
      <c r="AE44" s="463"/>
      <c r="AF44" s="463"/>
      <c r="AG44" s="463"/>
      <c r="AH44" s="464" t="str">
        <f>IF(SUM(AL44)&gt;0,'1) Company information'!$E$16,"")</f>
        <v/>
      </c>
      <c r="AI44" s="465"/>
      <c r="AJ44" s="465"/>
      <c r="AK44" s="465"/>
      <c r="AL44" s="466" t="str">
        <f>LOOKUP($A44,'Dropdown-Content (Hidden)'!$D$87:$D$188,'Dropdown-Content (Hidden)'!N$87:N$188)</f>
        <v/>
      </c>
      <c r="AM44" s="466"/>
      <c r="AN44" s="466"/>
      <c r="AO44" s="467"/>
      <c r="AP44" s="468"/>
      <c r="AQ44" s="468"/>
      <c r="AR44" s="469"/>
      <c r="AS44" s="367"/>
      <c r="AT44" s="367"/>
      <c r="AU44" s="367"/>
      <c r="AV44" s="367"/>
      <c r="AW44" s="367"/>
      <c r="AX44" s="461"/>
      <c r="AY44" s="461"/>
      <c r="AZ44" s="461"/>
      <c r="BA44" s="461"/>
      <c r="BB44" s="461"/>
      <c r="BC44" s="309"/>
      <c r="BD44" s="296"/>
      <c r="BE44" s="329"/>
      <c r="BF44" s="328"/>
      <c r="BG44" s="288"/>
    </row>
    <row r="45" spans="1:59" ht="25.5" hidden="1" customHeight="1" x14ac:dyDescent="0.25">
      <c r="A45" s="45">
        <v>35</v>
      </c>
      <c r="B45" s="374" t="str">
        <f>LOOKUP(A45,'Dropdown-Content (Hidden)'!$D$87:$D$188,'Dropdown-Content (Hidden)'!$B$87:$B$188)</f>
        <v xml:space="preserve">  </v>
      </c>
      <c r="C45" s="374"/>
      <c r="D45" s="374"/>
      <c r="E45" s="374"/>
      <c r="F45" s="374"/>
      <c r="G45" s="374"/>
      <c r="H45" s="374"/>
      <c r="I45" s="374"/>
      <c r="J45" s="374"/>
      <c r="K45" s="374"/>
      <c r="L45" s="374"/>
      <c r="M45" s="374"/>
      <c r="N45" s="374"/>
      <c r="O45" s="374"/>
      <c r="P45" s="374"/>
      <c r="Q45" s="374"/>
      <c r="R45" s="374"/>
      <c r="S45" s="374"/>
      <c r="T45" s="374"/>
      <c r="U45" s="374"/>
      <c r="V45" s="374"/>
      <c r="W45" s="374"/>
      <c r="X45" s="374"/>
      <c r="Y45" s="473"/>
      <c r="Z45" s="462"/>
      <c r="AA45" s="462"/>
      <c r="AB45" s="462"/>
      <c r="AC45" s="462"/>
      <c r="AD45" s="463"/>
      <c r="AE45" s="463"/>
      <c r="AF45" s="463"/>
      <c r="AG45" s="463"/>
      <c r="AH45" s="464" t="str">
        <f>IF(SUM(AL45)&gt;0,'1) Company information'!$E$16,"")</f>
        <v/>
      </c>
      <c r="AI45" s="465"/>
      <c r="AJ45" s="465"/>
      <c r="AK45" s="465"/>
      <c r="AL45" s="466" t="str">
        <f>LOOKUP($A45,'Dropdown-Content (Hidden)'!$D$87:$D$188,'Dropdown-Content (Hidden)'!N$87:N$188)</f>
        <v/>
      </c>
      <c r="AM45" s="466"/>
      <c r="AN45" s="466"/>
      <c r="AO45" s="467"/>
      <c r="AP45" s="468"/>
      <c r="AQ45" s="468"/>
      <c r="AR45" s="469"/>
      <c r="AS45" s="367"/>
      <c r="AT45" s="367"/>
      <c r="AU45" s="367"/>
      <c r="AV45" s="367"/>
      <c r="AW45" s="367"/>
      <c r="AX45" s="461"/>
      <c r="AY45" s="461"/>
      <c r="AZ45" s="461"/>
      <c r="BA45" s="461"/>
      <c r="BB45" s="461"/>
      <c r="BC45" s="309"/>
      <c r="BD45" s="296"/>
      <c r="BE45" s="329"/>
      <c r="BF45" s="328"/>
      <c r="BG45" s="288"/>
    </row>
    <row r="46" spans="1:59" ht="25.5" hidden="1" customHeight="1" x14ac:dyDescent="0.25">
      <c r="A46" s="45">
        <v>36</v>
      </c>
      <c r="B46" s="374" t="str">
        <f>LOOKUP(A46,'Dropdown-Content (Hidden)'!$D$87:$D$188,'Dropdown-Content (Hidden)'!$B$87:$B$188)</f>
        <v xml:space="preserve">  </v>
      </c>
      <c r="C46" s="374"/>
      <c r="D46" s="374"/>
      <c r="E46" s="374"/>
      <c r="F46" s="374"/>
      <c r="G46" s="374"/>
      <c r="H46" s="374"/>
      <c r="I46" s="374"/>
      <c r="J46" s="374"/>
      <c r="K46" s="374"/>
      <c r="L46" s="374"/>
      <c r="M46" s="374"/>
      <c r="N46" s="374"/>
      <c r="O46" s="374"/>
      <c r="P46" s="374"/>
      <c r="Q46" s="374"/>
      <c r="R46" s="374"/>
      <c r="S46" s="374"/>
      <c r="T46" s="374"/>
      <c r="U46" s="374"/>
      <c r="V46" s="374"/>
      <c r="W46" s="374"/>
      <c r="X46" s="374"/>
      <c r="Y46" s="473"/>
      <c r="Z46" s="462"/>
      <c r="AA46" s="462"/>
      <c r="AB46" s="462"/>
      <c r="AC46" s="462"/>
      <c r="AD46" s="463"/>
      <c r="AE46" s="463"/>
      <c r="AF46" s="463"/>
      <c r="AG46" s="463"/>
      <c r="AH46" s="464" t="str">
        <f>IF(SUM(AL46)&gt;0,'1) Company information'!$E$16,"")</f>
        <v/>
      </c>
      <c r="AI46" s="465"/>
      <c r="AJ46" s="465"/>
      <c r="AK46" s="465"/>
      <c r="AL46" s="466" t="str">
        <f>LOOKUP($A46,'Dropdown-Content (Hidden)'!$D$87:$D$188,'Dropdown-Content (Hidden)'!N$87:N$188)</f>
        <v/>
      </c>
      <c r="AM46" s="466"/>
      <c r="AN46" s="466"/>
      <c r="AO46" s="467"/>
      <c r="AP46" s="468"/>
      <c r="AQ46" s="468"/>
      <c r="AR46" s="469"/>
      <c r="AS46" s="367"/>
      <c r="AT46" s="367"/>
      <c r="AU46" s="367"/>
      <c r="AV46" s="367"/>
      <c r="AW46" s="367"/>
      <c r="AX46" s="461"/>
      <c r="AY46" s="461"/>
      <c r="AZ46" s="461"/>
      <c r="BA46" s="461"/>
      <c r="BB46" s="461"/>
      <c r="BC46" s="309"/>
      <c r="BD46" s="296"/>
      <c r="BE46" s="329"/>
      <c r="BF46" s="328"/>
      <c r="BG46" s="288"/>
    </row>
    <row r="47" spans="1:59" ht="25.5" hidden="1" customHeight="1" x14ac:dyDescent="0.25">
      <c r="A47" s="45">
        <v>37</v>
      </c>
      <c r="B47" s="374" t="str">
        <f>LOOKUP(A47,'Dropdown-Content (Hidden)'!$D$87:$D$188,'Dropdown-Content (Hidden)'!$B$87:$B$188)</f>
        <v xml:space="preserve">  </v>
      </c>
      <c r="C47" s="374"/>
      <c r="D47" s="374"/>
      <c r="E47" s="374"/>
      <c r="F47" s="374"/>
      <c r="G47" s="374"/>
      <c r="H47" s="374"/>
      <c r="I47" s="374"/>
      <c r="J47" s="374"/>
      <c r="K47" s="374"/>
      <c r="L47" s="374"/>
      <c r="M47" s="374"/>
      <c r="N47" s="374"/>
      <c r="O47" s="374"/>
      <c r="P47" s="374"/>
      <c r="Q47" s="374"/>
      <c r="R47" s="374"/>
      <c r="S47" s="374"/>
      <c r="T47" s="374"/>
      <c r="U47" s="374"/>
      <c r="V47" s="374"/>
      <c r="W47" s="374"/>
      <c r="X47" s="374"/>
      <c r="Y47" s="473"/>
      <c r="Z47" s="462"/>
      <c r="AA47" s="462"/>
      <c r="AB47" s="462"/>
      <c r="AC47" s="462"/>
      <c r="AD47" s="463"/>
      <c r="AE47" s="463"/>
      <c r="AF47" s="463"/>
      <c r="AG47" s="463"/>
      <c r="AH47" s="464" t="str">
        <f>IF(SUM(AL47)&gt;0,'1) Company information'!$E$16,"")</f>
        <v/>
      </c>
      <c r="AI47" s="465"/>
      <c r="AJ47" s="465"/>
      <c r="AK47" s="465"/>
      <c r="AL47" s="466" t="str">
        <f>LOOKUP($A47,'Dropdown-Content (Hidden)'!$D$87:$D$188,'Dropdown-Content (Hidden)'!N$87:N$188)</f>
        <v/>
      </c>
      <c r="AM47" s="466"/>
      <c r="AN47" s="466"/>
      <c r="AO47" s="467"/>
      <c r="AP47" s="468"/>
      <c r="AQ47" s="468"/>
      <c r="AR47" s="469"/>
      <c r="AS47" s="367"/>
      <c r="AT47" s="367"/>
      <c r="AU47" s="367"/>
      <c r="AV47" s="367"/>
      <c r="AW47" s="367"/>
      <c r="AX47" s="461"/>
      <c r="AY47" s="461"/>
      <c r="AZ47" s="461"/>
      <c r="BA47" s="461"/>
      <c r="BB47" s="461"/>
      <c r="BC47" s="309"/>
      <c r="BD47" s="296"/>
      <c r="BE47" s="329"/>
      <c r="BF47" s="328"/>
      <c r="BG47" s="288"/>
    </row>
    <row r="48" spans="1:59" ht="25.5" hidden="1" customHeight="1" x14ac:dyDescent="0.25">
      <c r="A48" s="45">
        <v>38</v>
      </c>
      <c r="B48" s="374" t="str">
        <f>LOOKUP(A48,'Dropdown-Content (Hidden)'!$D$87:$D$188,'Dropdown-Content (Hidden)'!$B$87:$B$188)</f>
        <v xml:space="preserve">  </v>
      </c>
      <c r="C48" s="374"/>
      <c r="D48" s="374"/>
      <c r="E48" s="374"/>
      <c r="F48" s="374"/>
      <c r="G48" s="374"/>
      <c r="H48" s="374"/>
      <c r="I48" s="374"/>
      <c r="J48" s="374"/>
      <c r="K48" s="374"/>
      <c r="L48" s="374"/>
      <c r="M48" s="374"/>
      <c r="N48" s="374"/>
      <c r="O48" s="374"/>
      <c r="P48" s="374"/>
      <c r="Q48" s="374"/>
      <c r="R48" s="374"/>
      <c r="S48" s="374"/>
      <c r="T48" s="374"/>
      <c r="U48" s="374"/>
      <c r="V48" s="374"/>
      <c r="W48" s="374"/>
      <c r="X48" s="374"/>
      <c r="Y48" s="473"/>
      <c r="Z48" s="462"/>
      <c r="AA48" s="462"/>
      <c r="AB48" s="462"/>
      <c r="AC48" s="462"/>
      <c r="AD48" s="463"/>
      <c r="AE48" s="463"/>
      <c r="AF48" s="463"/>
      <c r="AG48" s="463"/>
      <c r="AH48" s="464" t="str">
        <f>IF(SUM(AL48)&gt;0,'1) Company information'!$E$16,"")</f>
        <v/>
      </c>
      <c r="AI48" s="465"/>
      <c r="AJ48" s="465"/>
      <c r="AK48" s="465"/>
      <c r="AL48" s="466" t="str">
        <f>LOOKUP($A48,'Dropdown-Content (Hidden)'!$D$87:$D$188,'Dropdown-Content (Hidden)'!N$87:N$188)</f>
        <v/>
      </c>
      <c r="AM48" s="466"/>
      <c r="AN48" s="466"/>
      <c r="AO48" s="467"/>
      <c r="AP48" s="468"/>
      <c r="AQ48" s="468"/>
      <c r="AR48" s="469"/>
      <c r="AS48" s="367"/>
      <c r="AT48" s="367"/>
      <c r="AU48" s="367"/>
      <c r="AV48" s="367"/>
      <c r="AW48" s="367"/>
      <c r="AX48" s="461"/>
      <c r="AY48" s="461"/>
      <c r="AZ48" s="461"/>
      <c r="BA48" s="461"/>
      <c r="BB48" s="461"/>
      <c r="BC48" s="309"/>
      <c r="BD48" s="296"/>
      <c r="BE48" s="329"/>
      <c r="BF48" s="328"/>
      <c r="BG48" s="288"/>
    </row>
    <row r="49" spans="1:59" ht="25.5" hidden="1" customHeight="1" x14ac:dyDescent="0.25">
      <c r="A49" s="45">
        <v>39</v>
      </c>
      <c r="B49" s="374" t="str">
        <f>LOOKUP(A49,'Dropdown-Content (Hidden)'!$D$87:$D$188,'Dropdown-Content (Hidden)'!$B$87:$B$188)</f>
        <v xml:space="preserve">  </v>
      </c>
      <c r="C49" s="374"/>
      <c r="D49" s="374"/>
      <c r="E49" s="374"/>
      <c r="F49" s="374"/>
      <c r="G49" s="374"/>
      <c r="H49" s="374"/>
      <c r="I49" s="374"/>
      <c r="J49" s="374"/>
      <c r="K49" s="374"/>
      <c r="L49" s="374"/>
      <c r="M49" s="374"/>
      <c r="N49" s="374"/>
      <c r="O49" s="374"/>
      <c r="P49" s="374"/>
      <c r="Q49" s="374"/>
      <c r="R49" s="374"/>
      <c r="S49" s="374"/>
      <c r="T49" s="374"/>
      <c r="U49" s="374"/>
      <c r="V49" s="374"/>
      <c r="W49" s="374"/>
      <c r="X49" s="374"/>
      <c r="Y49" s="473"/>
      <c r="Z49" s="462"/>
      <c r="AA49" s="462"/>
      <c r="AB49" s="462"/>
      <c r="AC49" s="462"/>
      <c r="AD49" s="463"/>
      <c r="AE49" s="463"/>
      <c r="AF49" s="463"/>
      <c r="AG49" s="463"/>
      <c r="AH49" s="464" t="str">
        <f>IF(SUM(AL49)&gt;0,'1) Company information'!$E$16,"")</f>
        <v/>
      </c>
      <c r="AI49" s="465"/>
      <c r="AJ49" s="465"/>
      <c r="AK49" s="465"/>
      <c r="AL49" s="466" t="str">
        <f>LOOKUP($A49,'Dropdown-Content (Hidden)'!$D$87:$D$188,'Dropdown-Content (Hidden)'!N$87:N$188)</f>
        <v/>
      </c>
      <c r="AM49" s="466"/>
      <c r="AN49" s="466"/>
      <c r="AO49" s="467"/>
      <c r="AP49" s="468"/>
      <c r="AQ49" s="468"/>
      <c r="AR49" s="469"/>
      <c r="AS49" s="367"/>
      <c r="AT49" s="367"/>
      <c r="AU49" s="367"/>
      <c r="AV49" s="367"/>
      <c r="AW49" s="367"/>
      <c r="AX49" s="461"/>
      <c r="AY49" s="461"/>
      <c r="AZ49" s="461"/>
      <c r="BA49" s="461"/>
      <c r="BB49" s="461"/>
      <c r="BC49" s="309"/>
      <c r="BD49" s="296"/>
      <c r="BE49" s="329"/>
      <c r="BF49" s="328"/>
      <c r="BG49" s="288"/>
    </row>
    <row r="50" spans="1:59" ht="25.5" hidden="1" customHeight="1" x14ac:dyDescent="0.25">
      <c r="A50" s="45">
        <v>40</v>
      </c>
      <c r="B50" s="374" t="str">
        <f>LOOKUP(A50,'Dropdown-Content (Hidden)'!$D$87:$D$188,'Dropdown-Content (Hidden)'!$B$87:$B$188)</f>
        <v xml:space="preserve">  </v>
      </c>
      <c r="C50" s="374"/>
      <c r="D50" s="374"/>
      <c r="E50" s="374"/>
      <c r="F50" s="374"/>
      <c r="G50" s="374"/>
      <c r="H50" s="374"/>
      <c r="I50" s="374"/>
      <c r="J50" s="374"/>
      <c r="K50" s="374"/>
      <c r="L50" s="374"/>
      <c r="M50" s="374"/>
      <c r="N50" s="374"/>
      <c r="O50" s="374"/>
      <c r="P50" s="374"/>
      <c r="Q50" s="374"/>
      <c r="R50" s="374"/>
      <c r="S50" s="374"/>
      <c r="T50" s="374"/>
      <c r="U50" s="374"/>
      <c r="V50" s="374"/>
      <c r="W50" s="374"/>
      <c r="X50" s="374"/>
      <c r="Y50" s="473"/>
      <c r="Z50" s="462"/>
      <c r="AA50" s="462"/>
      <c r="AB50" s="462"/>
      <c r="AC50" s="462"/>
      <c r="AD50" s="463"/>
      <c r="AE50" s="463"/>
      <c r="AF50" s="463"/>
      <c r="AG50" s="463"/>
      <c r="AH50" s="464" t="str">
        <f>IF(SUM(AL50)&gt;0,'1) Company information'!$E$16,"")</f>
        <v/>
      </c>
      <c r="AI50" s="465"/>
      <c r="AJ50" s="465"/>
      <c r="AK50" s="465"/>
      <c r="AL50" s="466" t="str">
        <f>LOOKUP($A50,'Dropdown-Content (Hidden)'!$D$87:$D$188,'Dropdown-Content (Hidden)'!N$87:N$188)</f>
        <v/>
      </c>
      <c r="AM50" s="466"/>
      <c r="AN50" s="466"/>
      <c r="AO50" s="467"/>
      <c r="AP50" s="468"/>
      <c r="AQ50" s="468"/>
      <c r="AR50" s="469"/>
      <c r="AS50" s="367"/>
      <c r="AT50" s="367"/>
      <c r="AU50" s="367"/>
      <c r="AV50" s="367"/>
      <c r="AW50" s="367"/>
      <c r="AX50" s="461"/>
      <c r="AY50" s="461"/>
      <c r="AZ50" s="461"/>
      <c r="BA50" s="461"/>
      <c r="BB50" s="461"/>
      <c r="BC50" s="309"/>
      <c r="BD50" s="296"/>
      <c r="BE50" s="329"/>
      <c r="BF50" s="328"/>
      <c r="BG50" s="288"/>
    </row>
    <row r="51" spans="1:59" ht="25.5" hidden="1" customHeight="1" x14ac:dyDescent="0.25">
      <c r="A51" s="45">
        <v>41</v>
      </c>
      <c r="B51" s="374" t="str">
        <f>LOOKUP(A51,'Dropdown-Content (Hidden)'!$D$87:$D$188,'Dropdown-Content (Hidden)'!$B$87:$B$188)</f>
        <v xml:space="preserve">  </v>
      </c>
      <c r="C51" s="374"/>
      <c r="D51" s="374"/>
      <c r="E51" s="374"/>
      <c r="F51" s="374"/>
      <c r="G51" s="374"/>
      <c r="H51" s="374"/>
      <c r="I51" s="374"/>
      <c r="J51" s="374"/>
      <c r="K51" s="374"/>
      <c r="L51" s="374"/>
      <c r="M51" s="374"/>
      <c r="N51" s="374"/>
      <c r="O51" s="374"/>
      <c r="P51" s="374"/>
      <c r="Q51" s="374"/>
      <c r="R51" s="374"/>
      <c r="S51" s="374"/>
      <c r="T51" s="374"/>
      <c r="U51" s="374"/>
      <c r="V51" s="374"/>
      <c r="W51" s="374"/>
      <c r="X51" s="374"/>
      <c r="Y51" s="473"/>
      <c r="Z51" s="462"/>
      <c r="AA51" s="462"/>
      <c r="AB51" s="462"/>
      <c r="AC51" s="462"/>
      <c r="AD51" s="463"/>
      <c r="AE51" s="463"/>
      <c r="AF51" s="463"/>
      <c r="AG51" s="463"/>
      <c r="AH51" s="464" t="str">
        <f>IF(SUM(AL51)&gt;0,'1) Company information'!$E$16,"")</f>
        <v/>
      </c>
      <c r="AI51" s="465"/>
      <c r="AJ51" s="465"/>
      <c r="AK51" s="465"/>
      <c r="AL51" s="466" t="str">
        <f>LOOKUP($A51,'Dropdown-Content (Hidden)'!$D$87:$D$188,'Dropdown-Content (Hidden)'!N$87:N$188)</f>
        <v/>
      </c>
      <c r="AM51" s="466"/>
      <c r="AN51" s="466"/>
      <c r="AO51" s="467"/>
      <c r="AP51" s="468"/>
      <c r="AQ51" s="468"/>
      <c r="AR51" s="469"/>
      <c r="AS51" s="367"/>
      <c r="AT51" s="367"/>
      <c r="AU51" s="367"/>
      <c r="AV51" s="367"/>
      <c r="AW51" s="367"/>
      <c r="AX51" s="461"/>
      <c r="AY51" s="461"/>
      <c r="AZ51" s="461"/>
      <c r="BA51" s="461"/>
      <c r="BB51" s="461"/>
      <c r="BC51" s="309"/>
      <c r="BD51" s="296"/>
      <c r="BE51" s="329"/>
      <c r="BF51" s="328"/>
      <c r="BG51" s="288"/>
    </row>
    <row r="52" spans="1:59" ht="25.5" hidden="1" customHeight="1" x14ac:dyDescent="0.25">
      <c r="A52" s="45">
        <v>42</v>
      </c>
      <c r="B52" s="374" t="str">
        <f>LOOKUP(A52,'Dropdown-Content (Hidden)'!$D$87:$D$188,'Dropdown-Content (Hidden)'!$B$87:$B$188)</f>
        <v xml:space="preserve">  </v>
      </c>
      <c r="C52" s="374"/>
      <c r="D52" s="374"/>
      <c r="E52" s="374"/>
      <c r="F52" s="374"/>
      <c r="G52" s="374"/>
      <c r="H52" s="374"/>
      <c r="I52" s="374"/>
      <c r="J52" s="374"/>
      <c r="K52" s="374"/>
      <c r="L52" s="374"/>
      <c r="M52" s="374"/>
      <c r="N52" s="374"/>
      <c r="O52" s="374"/>
      <c r="P52" s="374"/>
      <c r="Q52" s="374"/>
      <c r="R52" s="374"/>
      <c r="S52" s="374"/>
      <c r="T52" s="374"/>
      <c r="U52" s="374"/>
      <c r="V52" s="374"/>
      <c r="W52" s="374"/>
      <c r="X52" s="374"/>
      <c r="Y52" s="473"/>
      <c r="Z52" s="462"/>
      <c r="AA52" s="462"/>
      <c r="AB52" s="462"/>
      <c r="AC52" s="462"/>
      <c r="AD52" s="463"/>
      <c r="AE52" s="463"/>
      <c r="AF52" s="463"/>
      <c r="AG52" s="463"/>
      <c r="AH52" s="464" t="str">
        <f>IF(SUM(AL52)&gt;0,'1) Company information'!$E$16,"")</f>
        <v/>
      </c>
      <c r="AI52" s="465"/>
      <c r="AJ52" s="465"/>
      <c r="AK52" s="465"/>
      <c r="AL52" s="466" t="str">
        <f>LOOKUP($A52,'Dropdown-Content (Hidden)'!$D$87:$D$188,'Dropdown-Content (Hidden)'!N$87:N$188)</f>
        <v/>
      </c>
      <c r="AM52" s="466"/>
      <c r="AN52" s="466"/>
      <c r="AO52" s="467"/>
      <c r="AP52" s="468"/>
      <c r="AQ52" s="468"/>
      <c r="AR52" s="469"/>
      <c r="AS52" s="367"/>
      <c r="AT52" s="367"/>
      <c r="AU52" s="367"/>
      <c r="AV52" s="367"/>
      <c r="AW52" s="367"/>
      <c r="AX52" s="461"/>
      <c r="AY52" s="461"/>
      <c r="AZ52" s="461"/>
      <c r="BA52" s="461"/>
      <c r="BB52" s="461"/>
      <c r="BC52" s="309"/>
      <c r="BD52" s="296"/>
      <c r="BE52" s="329"/>
      <c r="BF52" s="328"/>
      <c r="BG52" s="288"/>
    </row>
    <row r="53" spans="1:59" ht="25.5" hidden="1" customHeight="1" x14ac:dyDescent="0.25">
      <c r="A53" s="45">
        <v>43</v>
      </c>
      <c r="B53" s="374" t="str">
        <f>LOOKUP(A53,'Dropdown-Content (Hidden)'!$D$87:$D$188,'Dropdown-Content (Hidden)'!$B$87:$B$188)</f>
        <v xml:space="preserve">  </v>
      </c>
      <c r="C53" s="374"/>
      <c r="D53" s="374"/>
      <c r="E53" s="374"/>
      <c r="F53" s="374"/>
      <c r="G53" s="374"/>
      <c r="H53" s="374"/>
      <c r="I53" s="374"/>
      <c r="J53" s="374"/>
      <c r="K53" s="374"/>
      <c r="L53" s="374"/>
      <c r="M53" s="374"/>
      <c r="N53" s="374"/>
      <c r="O53" s="374"/>
      <c r="P53" s="374"/>
      <c r="Q53" s="374"/>
      <c r="R53" s="374"/>
      <c r="S53" s="374"/>
      <c r="T53" s="374"/>
      <c r="U53" s="374"/>
      <c r="V53" s="374"/>
      <c r="W53" s="374"/>
      <c r="X53" s="374"/>
      <c r="Y53" s="473"/>
      <c r="Z53" s="462"/>
      <c r="AA53" s="462"/>
      <c r="AB53" s="462"/>
      <c r="AC53" s="462"/>
      <c r="AD53" s="463"/>
      <c r="AE53" s="463"/>
      <c r="AF53" s="463"/>
      <c r="AG53" s="463"/>
      <c r="AH53" s="464" t="str">
        <f>IF(SUM(AL53)&gt;0,'1) Company information'!$E$16,"")</f>
        <v/>
      </c>
      <c r="AI53" s="465"/>
      <c r="AJ53" s="465"/>
      <c r="AK53" s="465"/>
      <c r="AL53" s="466" t="str">
        <f>LOOKUP($A53,'Dropdown-Content (Hidden)'!$D$87:$D$188,'Dropdown-Content (Hidden)'!N$87:N$188)</f>
        <v/>
      </c>
      <c r="AM53" s="466"/>
      <c r="AN53" s="466"/>
      <c r="AO53" s="467"/>
      <c r="AP53" s="468"/>
      <c r="AQ53" s="468"/>
      <c r="AR53" s="469"/>
      <c r="AS53" s="367"/>
      <c r="AT53" s="367"/>
      <c r="AU53" s="367"/>
      <c r="AV53" s="367"/>
      <c r="AW53" s="367"/>
      <c r="AX53" s="461"/>
      <c r="AY53" s="461"/>
      <c r="AZ53" s="461"/>
      <c r="BA53" s="461"/>
      <c r="BB53" s="461"/>
      <c r="BC53" s="309"/>
      <c r="BD53" s="296"/>
      <c r="BE53" s="329"/>
      <c r="BF53" s="328"/>
      <c r="BG53" s="288"/>
    </row>
    <row r="54" spans="1:59" ht="25.5" hidden="1" customHeight="1" x14ac:dyDescent="0.25">
      <c r="A54" s="45">
        <v>44</v>
      </c>
      <c r="B54" s="374" t="str">
        <f>LOOKUP(A54,'Dropdown-Content (Hidden)'!$D$87:$D$188,'Dropdown-Content (Hidden)'!$B$87:$B$188)</f>
        <v xml:space="preserve">  </v>
      </c>
      <c r="C54" s="374"/>
      <c r="D54" s="374"/>
      <c r="E54" s="374"/>
      <c r="F54" s="374"/>
      <c r="G54" s="374"/>
      <c r="H54" s="374"/>
      <c r="I54" s="374"/>
      <c r="J54" s="374"/>
      <c r="K54" s="374"/>
      <c r="L54" s="374"/>
      <c r="M54" s="374"/>
      <c r="N54" s="374"/>
      <c r="O54" s="374"/>
      <c r="P54" s="374"/>
      <c r="Q54" s="374"/>
      <c r="R54" s="374"/>
      <c r="S54" s="374"/>
      <c r="T54" s="374"/>
      <c r="U54" s="374"/>
      <c r="V54" s="374"/>
      <c r="W54" s="374"/>
      <c r="X54" s="374"/>
      <c r="Y54" s="473"/>
      <c r="Z54" s="462"/>
      <c r="AA54" s="462"/>
      <c r="AB54" s="462"/>
      <c r="AC54" s="462"/>
      <c r="AD54" s="463"/>
      <c r="AE54" s="463"/>
      <c r="AF54" s="463"/>
      <c r="AG54" s="463"/>
      <c r="AH54" s="464" t="str">
        <f>IF(SUM(AL54)&gt;0,'1) Company information'!$E$16,"")</f>
        <v/>
      </c>
      <c r="AI54" s="465"/>
      <c r="AJ54" s="465"/>
      <c r="AK54" s="465"/>
      <c r="AL54" s="466" t="str">
        <f>LOOKUP($A54,'Dropdown-Content (Hidden)'!$D$87:$D$188,'Dropdown-Content (Hidden)'!N$87:N$188)</f>
        <v/>
      </c>
      <c r="AM54" s="466"/>
      <c r="AN54" s="466"/>
      <c r="AO54" s="467"/>
      <c r="AP54" s="468"/>
      <c r="AQ54" s="468"/>
      <c r="AR54" s="469"/>
      <c r="AS54" s="367"/>
      <c r="AT54" s="367"/>
      <c r="AU54" s="367"/>
      <c r="AV54" s="367"/>
      <c r="AW54" s="367"/>
      <c r="AX54" s="461"/>
      <c r="AY54" s="461"/>
      <c r="AZ54" s="461"/>
      <c r="BA54" s="461"/>
      <c r="BB54" s="461"/>
      <c r="BC54" s="309"/>
      <c r="BD54" s="296"/>
      <c r="BE54" s="329"/>
      <c r="BF54" s="328"/>
      <c r="BG54" s="288"/>
    </row>
    <row r="55" spans="1:59" ht="25.5" hidden="1" customHeight="1" x14ac:dyDescent="0.25">
      <c r="A55" s="45">
        <v>45</v>
      </c>
      <c r="B55" s="374" t="str">
        <f>LOOKUP(A55,'Dropdown-Content (Hidden)'!$D$87:$D$188,'Dropdown-Content (Hidden)'!$B$87:$B$188)</f>
        <v xml:space="preserve">  </v>
      </c>
      <c r="C55" s="374"/>
      <c r="D55" s="374"/>
      <c r="E55" s="374"/>
      <c r="F55" s="374"/>
      <c r="G55" s="374"/>
      <c r="H55" s="374"/>
      <c r="I55" s="374"/>
      <c r="J55" s="374"/>
      <c r="K55" s="374"/>
      <c r="L55" s="374"/>
      <c r="M55" s="374"/>
      <c r="N55" s="374"/>
      <c r="O55" s="374"/>
      <c r="P55" s="374"/>
      <c r="Q55" s="374"/>
      <c r="R55" s="374"/>
      <c r="S55" s="374"/>
      <c r="T55" s="374"/>
      <c r="U55" s="374"/>
      <c r="V55" s="374"/>
      <c r="W55" s="374"/>
      <c r="X55" s="374"/>
      <c r="Y55" s="473"/>
      <c r="Z55" s="462"/>
      <c r="AA55" s="462"/>
      <c r="AB55" s="462"/>
      <c r="AC55" s="462"/>
      <c r="AD55" s="463"/>
      <c r="AE55" s="463"/>
      <c r="AF55" s="463"/>
      <c r="AG55" s="463"/>
      <c r="AH55" s="464" t="str">
        <f>IF(SUM(AL55)&gt;0,'1) Company information'!$E$16,"")</f>
        <v/>
      </c>
      <c r="AI55" s="465"/>
      <c r="AJ55" s="465"/>
      <c r="AK55" s="465"/>
      <c r="AL55" s="466" t="str">
        <f>LOOKUP($A55,'Dropdown-Content (Hidden)'!$D$87:$D$188,'Dropdown-Content (Hidden)'!N$87:N$188)</f>
        <v/>
      </c>
      <c r="AM55" s="466"/>
      <c r="AN55" s="466"/>
      <c r="AO55" s="467"/>
      <c r="AP55" s="468"/>
      <c r="AQ55" s="468"/>
      <c r="AR55" s="469"/>
      <c r="AS55" s="367"/>
      <c r="AT55" s="367"/>
      <c r="AU55" s="367"/>
      <c r="AV55" s="367"/>
      <c r="AW55" s="367"/>
      <c r="AX55" s="461"/>
      <c r="AY55" s="461"/>
      <c r="AZ55" s="461"/>
      <c r="BA55" s="461"/>
      <c r="BB55" s="461"/>
      <c r="BC55" s="309"/>
      <c r="BD55" s="296"/>
      <c r="BE55" s="329"/>
      <c r="BF55" s="328"/>
      <c r="BG55" s="13"/>
    </row>
    <row r="56" spans="1:59" ht="25.5" hidden="1" customHeight="1" x14ac:dyDescent="0.25">
      <c r="A56" s="45">
        <v>46</v>
      </c>
      <c r="B56" s="374" t="str">
        <f>LOOKUP(A56,'Dropdown-Content (Hidden)'!$D$87:$D$188,'Dropdown-Content (Hidden)'!$B$87:$B$188)</f>
        <v xml:space="preserve">  </v>
      </c>
      <c r="C56" s="374"/>
      <c r="D56" s="374"/>
      <c r="E56" s="374"/>
      <c r="F56" s="374"/>
      <c r="G56" s="374"/>
      <c r="H56" s="374"/>
      <c r="I56" s="374"/>
      <c r="J56" s="374"/>
      <c r="K56" s="374"/>
      <c r="L56" s="374"/>
      <c r="M56" s="374"/>
      <c r="N56" s="374"/>
      <c r="O56" s="374"/>
      <c r="P56" s="374"/>
      <c r="Q56" s="374"/>
      <c r="R56" s="374"/>
      <c r="S56" s="374"/>
      <c r="T56" s="374"/>
      <c r="U56" s="374"/>
      <c r="V56" s="374"/>
      <c r="W56" s="374"/>
      <c r="X56" s="374"/>
      <c r="Y56" s="473"/>
      <c r="Z56" s="462"/>
      <c r="AA56" s="462"/>
      <c r="AB56" s="462"/>
      <c r="AC56" s="462"/>
      <c r="AD56" s="463"/>
      <c r="AE56" s="463"/>
      <c r="AF56" s="463"/>
      <c r="AG56" s="463"/>
      <c r="AH56" s="464" t="str">
        <f>IF(SUM(AL56)&gt;0,'1) Company information'!$E$16,"")</f>
        <v/>
      </c>
      <c r="AI56" s="465"/>
      <c r="AJ56" s="465"/>
      <c r="AK56" s="465"/>
      <c r="AL56" s="466" t="str">
        <f>LOOKUP($A56,'Dropdown-Content (Hidden)'!$D$87:$D$188,'Dropdown-Content (Hidden)'!N$87:N$188)</f>
        <v/>
      </c>
      <c r="AM56" s="466"/>
      <c r="AN56" s="466"/>
      <c r="AO56" s="467"/>
      <c r="AP56" s="468"/>
      <c r="AQ56" s="468"/>
      <c r="AR56" s="469"/>
      <c r="AS56" s="367"/>
      <c r="AT56" s="367"/>
      <c r="AU56" s="367"/>
      <c r="AV56" s="367"/>
      <c r="AW56" s="367"/>
      <c r="AX56" s="461"/>
      <c r="AY56" s="461"/>
      <c r="AZ56" s="461"/>
      <c r="BA56" s="461"/>
      <c r="BB56" s="461"/>
      <c r="BC56" s="309"/>
      <c r="BD56" s="296"/>
      <c r="BE56" s="329"/>
      <c r="BF56" s="328"/>
      <c r="BG56" s="13"/>
    </row>
    <row r="57" spans="1:59" ht="25.5" hidden="1" customHeight="1" x14ac:dyDescent="0.25">
      <c r="A57" s="45">
        <v>47</v>
      </c>
      <c r="B57" s="374" t="str">
        <f>LOOKUP(A57,'Dropdown-Content (Hidden)'!$D$87:$D$188,'Dropdown-Content (Hidden)'!$B$87:$B$188)</f>
        <v xml:space="preserve">  </v>
      </c>
      <c r="C57" s="374"/>
      <c r="D57" s="374"/>
      <c r="E57" s="374"/>
      <c r="F57" s="374"/>
      <c r="G57" s="374"/>
      <c r="H57" s="374"/>
      <c r="I57" s="374"/>
      <c r="J57" s="374"/>
      <c r="K57" s="374"/>
      <c r="L57" s="374"/>
      <c r="M57" s="374"/>
      <c r="N57" s="374"/>
      <c r="O57" s="374"/>
      <c r="P57" s="374"/>
      <c r="Q57" s="374"/>
      <c r="R57" s="374"/>
      <c r="S57" s="374"/>
      <c r="T57" s="374"/>
      <c r="U57" s="374"/>
      <c r="V57" s="374"/>
      <c r="W57" s="374"/>
      <c r="X57" s="374"/>
      <c r="Y57" s="473"/>
      <c r="Z57" s="462"/>
      <c r="AA57" s="462"/>
      <c r="AB57" s="462"/>
      <c r="AC57" s="462"/>
      <c r="AD57" s="463"/>
      <c r="AE57" s="463"/>
      <c r="AF57" s="463"/>
      <c r="AG57" s="463"/>
      <c r="AH57" s="464" t="str">
        <f>IF(SUM(AL57)&gt;0,'1) Company information'!$E$16,"")</f>
        <v/>
      </c>
      <c r="AI57" s="465"/>
      <c r="AJ57" s="465"/>
      <c r="AK57" s="465"/>
      <c r="AL57" s="466" t="str">
        <f>LOOKUP($A57,'Dropdown-Content (Hidden)'!$D$87:$D$188,'Dropdown-Content (Hidden)'!N$87:N$188)</f>
        <v/>
      </c>
      <c r="AM57" s="466"/>
      <c r="AN57" s="466"/>
      <c r="AO57" s="467"/>
      <c r="AP57" s="468"/>
      <c r="AQ57" s="468"/>
      <c r="AR57" s="469"/>
      <c r="AS57" s="367"/>
      <c r="AT57" s="367"/>
      <c r="AU57" s="367"/>
      <c r="AV57" s="367"/>
      <c r="AW57" s="367"/>
      <c r="AX57" s="461"/>
      <c r="AY57" s="461"/>
      <c r="AZ57" s="461"/>
      <c r="BA57" s="461"/>
      <c r="BB57" s="461"/>
      <c r="BC57" s="309"/>
      <c r="BD57" s="296"/>
      <c r="BE57" s="329"/>
      <c r="BF57" s="328"/>
      <c r="BG57" s="13"/>
    </row>
    <row r="58" spans="1:59" ht="25.5" hidden="1" customHeight="1" x14ac:dyDescent="0.25">
      <c r="A58" s="45">
        <v>48</v>
      </c>
      <c r="B58" s="374" t="str">
        <f>LOOKUP(A58,'Dropdown-Content (Hidden)'!$D$87:$D$188,'Dropdown-Content (Hidden)'!$B$87:$B$188)</f>
        <v xml:space="preserve">  </v>
      </c>
      <c r="C58" s="374"/>
      <c r="D58" s="374"/>
      <c r="E58" s="374"/>
      <c r="F58" s="374"/>
      <c r="G58" s="374"/>
      <c r="H58" s="374"/>
      <c r="I58" s="374"/>
      <c r="J58" s="374"/>
      <c r="K58" s="374"/>
      <c r="L58" s="374"/>
      <c r="M58" s="374"/>
      <c r="N58" s="374"/>
      <c r="O58" s="374"/>
      <c r="P58" s="374"/>
      <c r="Q58" s="374"/>
      <c r="R58" s="374"/>
      <c r="S58" s="374"/>
      <c r="T58" s="374"/>
      <c r="U58" s="374"/>
      <c r="V58" s="374"/>
      <c r="W58" s="374"/>
      <c r="X58" s="374"/>
      <c r="Y58" s="473"/>
      <c r="Z58" s="462"/>
      <c r="AA58" s="462"/>
      <c r="AB58" s="462"/>
      <c r="AC58" s="462"/>
      <c r="AD58" s="463"/>
      <c r="AE58" s="463"/>
      <c r="AF58" s="463"/>
      <c r="AG58" s="463"/>
      <c r="AH58" s="464" t="str">
        <f>IF(SUM(AL58)&gt;0,'1) Company information'!$E$16,"")</f>
        <v/>
      </c>
      <c r="AI58" s="465"/>
      <c r="AJ58" s="465"/>
      <c r="AK58" s="465"/>
      <c r="AL58" s="466" t="str">
        <f>LOOKUP($A58,'Dropdown-Content (Hidden)'!$D$87:$D$188,'Dropdown-Content (Hidden)'!N$87:N$188)</f>
        <v/>
      </c>
      <c r="AM58" s="466"/>
      <c r="AN58" s="466"/>
      <c r="AO58" s="467"/>
      <c r="AP58" s="468"/>
      <c r="AQ58" s="468"/>
      <c r="AR58" s="469"/>
      <c r="AS58" s="367"/>
      <c r="AT58" s="367"/>
      <c r="AU58" s="367"/>
      <c r="AV58" s="367"/>
      <c r="AW58" s="367"/>
      <c r="AX58" s="461"/>
      <c r="AY58" s="461"/>
      <c r="AZ58" s="461"/>
      <c r="BA58" s="461"/>
      <c r="BB58" s="461"/>
      <c r="BC58" s="309"/>
      <c r="BD58" s="296"/>
      <c r="BE58" s="329"/>
      <c r="BF58" s="328"/>
      <c r="BG58" s="13"/>
    </row>
    <row r="59" spans="1:59" ht="25.5" hidden="1" customHeight="1" x14ac:dyDescent="0.25">
      <c r="A59" s="45">
        <v>49</v>
      </c>
      <c r="B59" s="374" t="str">
        <f>LOOKUP(A59,'Dropdown-Content (Hidden)'!$D$87:$D$188,'Dropdown-Content (Hidden)'!$B$87:$B$188)</f>
        <v xml:space="preserve">  </v>
      </c>
      <c r="C59" s="374"/>
      <c r="D59" s="374"/>
      <c r="E59" s="374"/>
      <c r="F59" s="374"/>
      <c r="G59" s="374"/>
      <c r="H59" s="374"/>
      <c r="I59" s="374"/>
      <c r="J59" s="374"/>
      <c r="K59" s="374"/>
      <c r="L59" s="374"/>
      <c r="M59" s="374"/>
      <c r="N59" s="374"/>
      <c r="O59" s="374"/>
      <c r="P59" s="374"/>
      <c r="Q59" s="374"/>
      <c r="R59" s="374"/>
      <c r="S59" s="374"/>
      <c r="T59" s="374"/>
      <c r="U59" s="374"/>
      <c r="V59" s="374"/>
      <c r="W59" s="374"/>
      <c r="X59" s="374"/>
      <c r="Y59" s="473"/>
      <c r="Z59" s="462"/>
      <c r="AA59" s="462"/>
      <c r="AB59" s="462"/>
      <c r="AC59" s="462"/>
      <c r="AD59" s="463"/>
      <c r="AE59" s="463"/>
      <c r="AF59" s="463"/>
      <c r="AG59" s="463"/>
      <c r="AH59" s="464" t="str">
        <f>IF(SUM(AL59)&gt;0,'1) Company information'!$E$16,"")</f>
        <v/>
      </c>
      <c r="AI59" s="465"/>
      <c r="AJ59" s="465"/>
      <c r="AK59" s="465"/>
      <c r="AL59" s="466" t="str">
        <f>LOOKUP($A59,'Dropdown-Content (Hidden)'!$D$87:$D$188,'Dropdown-Content (Hidden)'!N$87:N$188)</f>
        <v/>
      </c>
      <c r="AM59" s="466"/>
      <c r="AN59" s="466"/>
      <c r="AO59" s="467"/>
      <c r="AP59" s="468"/>
      <c r="AQ59" s="468"/>
      <c r="AR59" s="469"/>
      <c r="AS59" s="367"/>
      <c r="AT59" s="367"/>
      <c r="AU59" s="367"/>
      <c r="AV59" s="367"/>
      <c r="AW59" s="367"/>
      <c r="AX59" s="461"/>
      <c r="AY59" s="461"/>
      <c r="AZ59" s="461"/>
      <c r="BA59" s="461"/>
      <c r="BB59" s="461"/>
      <c r="BC59" s="309"/>
      <c r="BD59" s="296"/>
      <c r="BE59" s="329"/>
      <c r="BF59" s="328"/>
      <c r="BG59" s="13"/>
    </row>
    <row r="60" spans="1:59" ht="25.5" hidden="1" customHeight="1" x14ac:dyDescent="0.25">
      <c r="A60" s="45">
        <v>50</v>
      </c>
      <c r="B60" s="374" t="str">
        <f>LOOKUP(A60,'Dropdown-Content (Hidden)'!$D$87:$D$188,'Dropdown-Content (Hidden)'!$B$87:$B$188)</f>
        <v xml:space="preserve">  </v>
      </c>
      <c r="C60" s="374"/>
      <c r="D60" s="374"/>
      <c r="E60" s="374"/>
      <c r="F60" s="374"/>
      <c r="G60" s="374"/>
      <c r="H60" s="374"/>
      <c r="I60" s="374"/>
      <c r="J60" s="374"/>
      <c r="K60" s="374"/>
      <c r="L60" s="374"/>
      <c r="M60" s="374"/>
      <c r="N60" s="374"/>
      <c r="O60" s="374"/>
      <c r="P60" s="374"/>
      <c r="Q60" s="374"/>
      <c r="R60" s="374"/>
      <c r="S60" s="374"/>
      <c r="T60" s="374"/>
      <c r="U60" s="374"/>
      <c r="V60" s="374"/>
      <c r="W60" s="374"/>
      <c r="X60" s="374"/>
      <c r="Y60" s="473"/>
      <c r="Z60" s="462"/>
      <c r="AA60" s="462"/>
      <c r="AB60" s="462"/>
      <c r="AC60" s="462"/>
      <c r="AD60" s="463"/>
      <c r="AE60" s="463"/>
      <c r="AF60" s="463"/>
      <c r="AG60" s="463"/>
      <c r="AH60" s="464" t="str">
        <f>IF(SUM(AL60)&gt;0,'1) Company information'!$E$16,"")</f>
        <v/>
      </c>
      <c r="AI60" s="465"/>
      <c r="AJ60" s="465"/>
      <c r="AK60" s="465"/>
      <c r="AL60" s="466" t="str">
        <f>LOOKUP($A60,'Dropdown-Content (Hidden)'!$D$87:$D$188,'Dropdown-Content (Hidden)'!N$87:N$188)</f>
        <v/>
      </c>
      <c r="AM60" s="466"/>
      <c r="AN60" s="466"/>
      <c r="AO60" s="467"/>
      <c r="AP60" s="468"/>
      <c r="AQ60" s="468"/>
      <c r="AR60" s="469"/>
      <c r="AS60" s="367"/>
      <c r="AT60" s="367"/>
      <c r="AU60" s="367"/>
      <c r="AV60" s="367"/>
      <c r="AW60" s="367"/>
      <c r="AX60" s="461"/>
      <c r="AY60" s="461"/>
      <c r="AZ60" s="461"/>
      <c r="BA60" s="461"/>
      <c r="BB60" s="461"/>
      <c r="BC60" s="309"/>
      <c r="BD60" s="296"/>
      <c r="BE60" s="329"/>
      <c r="BF60" s="328"/>
      <c r="BG60" s="13"/>
    </row>
    <row r="61" spans="1:59" ht="36" customHeight="1" x14ac:dyDescent="0.25">
      <c r="A61" s="45"/>
      <c r="B61" s="498" t="s">
        <v>360</v>
      </c>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1"/>
      <c r="AA61" s="491"/>
      <c r="AB61" s="491"/>
      <c r="AC61" s="491"/>
      <c r="AD61" s="500"/>
      <c r="AE61" s="500"/>
      <c r="AF61" s="500"/>
      <c r="AG61" s="500"/>
      <c r="AH61" s="491"/>
      <c r="AI61" s="491"/>
      <c r="AJ61" s="491"/>
      <c r="AK61" s="491"/>
      <c r="AL61" s="491"/>
      <c r="AM61" s="491"/>
      <c r="AN61" s="491"/>
      <c r="AO61" s="491"/>
      <c r="AP61" s="491"/>
      <c r="AQ61" s="491"/>
      <c r="AR61" s="491"/>
      <c r="AS61" s="500"/>
      <c r="AT61" s="500"/>
      <c r="AU61" s="500"/>
      <c r="AV61" s="500"/>
      <c r="AW61" s="500"/>
      <c r="AX61" s="500"/>
      <c r="AY61" s="500"/>
      <c r="AZ61" s="500"/>
      <c r="BA61" s="500"/>
      <c r="BB61" s="500"/>
      <c r="BC61" s="310"/>
      <c r="BD61" s="298"/>
      <c r="BE61" s="350"/>
      <c r="BF61" s="334"/>
      <c r="BG61" s="13"/>
    </row>
    <row r="62" spans="1:59" ht="25.5" customHeight="1" x14ac:dyDescent="0.2">
      <c r="A62" s="45">
        <v>26</v>
      </c>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10"/>
      <c r="Z62" s="501"/>
      <c r="AA62" s="501"/>
      <c r="AB62" s="501"/>
      <c r="AC62" s="501"/>
      <c r="AD62" s="396"/>
      <c r="AE62" s="463"/>
      <c r="AF62" s="463"/>
      <c r="AG62" s="474"/>
      <c r="AH62" s="502" t="str">
        <f>IF(B62="","",'1) Company information'!$E$16)</f>
        <v/>
      </c>
      <c r="AI62" s="503"/>
      <c r="AJ62" s="503"/>
      <c r="AK62" s="504"/>
      <c r="AL62" s="492"/>
      <c r="AM62" s="493"/>
      <c r="AN62" s="493"/>
      <c r="AO62" s="494"/>
      <c r="AP62" s="501"/>
      <c r="AQ62" s="501"/>
      <c r="AR62" s="501"/>
      <c r="AS62" s="367"/>
      <c r="AT62" s="367"/>
      <c r="AU62" s="367"/>
      <c r="AV62" s="367"/>
      <c r="AW62" s="367"/>
      <c r="AX62" s="461"/>
      <c r="AY62" s="461"/>
      <c r="AZ62" s="461"/>
      <c r="BA62" s="461"/>
      <c r="BB62" s="461"/>
      <c r="BC62" s="348"/>
      <c r="BD62" s="349"/>
      <c r="BE62" s="329"/>
      <c r="BF62" s="345"/>
      <c r="BG62" s="13"/>
    </row>
    <row r="63" spans="1:59" ht="25.5" customHeight="1" x14ac:dyDescent="0.2">
      <c r="A63" s="45">
        <v>27</v>
      </c>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10"/>
      <c r="Z63" s="462"/>
      <c r="AA63" s="462"/>
      <c r="AB63" s="462"/>
      <c r="AC63" s="462"/>
      <c r="AD63" s="396"/>
      <c r="AE63" s="463"/>
      <c r="AF63" s="463"/>
      <c r="AG63" s="474"/>
      <c r="AH63" s="475" t="str">
        <f>IF(B63="","",'1) Company information'!$E$16)</f>
        <v/>
      </c>
      <c r="AI63" s="476"/>
      <c r="AJ63" s="476"/>
      <c r="AK63" s="487"/>
      <c r="AL63" s="488"/>
      <c r="AM63" s="489"/>
      <c r="AN63" s="489"/>
      <c r="AO63" s="490"/>
      <c r="AP63" s="462"/>
      <c r="AQ63" s="462"/>
      <c r="AR63" s="462"/>
      <c r="AS63" s="367"/>
      <c r="AT63" s="367"/>
      <c r="AU63" s="367"/>
      <c r="AV63" s="367"/>
      <c r="AW63" s="367"/>
      <c r="AX63" s="461"/>
      <c r="AY63" s="461"/>
      <c r="AZ63" s="461"/>
      <c r="BA63" s="461"/>
      <c r="BB63" s="461"/>
      <c r="BC63" s="309"/>
      <c r="BD63" s="296"/>
      <c r="BE63" s="329"/>
      <c r="BF63" s="328"/>
      <c r="BG63" s="13"/>
    </row>
    <row r="64" spans="1:59" ht="25.5" customHeight="1" x14ac:dyDescent="0.2">
      <c r="A64" s="45">
        <v>28</v>
      </c>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10"/>
      <c r="Z64" s="462"/>
      <c r="AA64" s="462"/>
      <c r="AB64" s="462"/>
      <c r="AC64" s="462"/>
      <c r="AD64" s="396"/>
      <c r="AE64" s="463"/>
      <c r="AF64" s="463"/>
      <c r="AG64" s="474"/>
      <c r="AH64" s="475" t="str">
        <f>IF(B64="","",'1) Company information'!$E$16)</f>
        <v/>
      </c>
      <c r="AI64" s="476"/>
      <c r="AJ64" s="476"/>
      <c r="AK64" s="487"/>
      <c r="AL64" s="488"/>
      <c r="AM64" s="489"/>
      <c r="AN64" s="489"/>
      <c r="AO64" s="490"/>
      <c r="AP64" s="462"/>
      <c r="AQ64" s="462"/>
      <c r="AR64" s="462"/>
      <c r="AS64" s="367"/>
      <c r="AT64" s="367"/>
      <c r="AU64" s="367"/>
      <c r="AV64" s="367"/>
      <c r="AW64" s="367"/>
      <c r="AX64" s="461"/>
      <c r="AY64" s="461"/>
      <c r="AZ64" s="461"/>
      <c r="BA64" s="461"/>
      <c r="BB64" s="461"/>
      <c r="BC64" s="309"/>
      <c r="BD64" s="296"/>
      <c r="BE64" s="329"/>
      <c r="BF64" s="328"/>
      <c r="BG64" s="13"/>
    </row>
    <row r="65" spans="1:59" ht="25.5" customHeight="1" x14ac:dyDescent="0.2">
      <c r="A65" s="45">
        <v>29</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10"/>
      <c r="Z65" s="462"/>
      <c r="AA65" s="462"/>
      <c r="AB65" s="462"/>
      <c r="AC65" s="462"/>
      <c r="AD65" s="396"/>
      <c r="AE65" s="463"/>
      <c r="AF65" s="463"/>
      <c r="AG65" s="474"/>
      <c r="AH65" s="475" t="str">
        <f>IF(B65="","",'1) Company information'!$E$16)</f>
        <v/>
      </c>
      <c r="AI65" s="476"/>
      <c r="AJ65" s="476"/>
      <c r="AK65" s="487"/>
      <c r="AL65" s="488"/>
      <c r="AM65" s="489"/>
      <c r="AN65" s="489"/>
      <c r="AO65" s="490"/>
      <c r="AP65" s="462"/>
      <c r="AQ65" s="462"/>
      <c r="AR65" s="462"/>
      <c r="AS65" s="367"/>
      <c r="AT65" s="367"/>
      <c r="AU65" s="367"/>
      <c r="AV65" s="367"/>
      <c r="AW65" s="367"/>
      <c r="AX65" s="461"/>
      <c r="AY65" s="461"/>
      <c r="AZ65" s="461"/>
      <c r="BA65" s="461"/>
      <c r="BB65" s="461"/>
      <c r="BC65" s="309"/>
      <c r="BD65" s="296"/>
      <c r="BE65" s="329"/>
      <c r="BF65" s="328"/>
      <c r="BG65" s="13"/>
    </row>
    <row r="66" spans="1:59" ht="25.5" customHeight="1" x14ac:dyDescent="0.2">
      <c r="A66" s="45">
        <v>30</v>
      </c>
      <c r="B66" s="509"/>
      <c r="C66" s="509"/>
      <c r="D66" s="509"/>
      <c r="E66" s="509"/>
      <c r="F66" s="509"/>
      <c r="G66" s="509"/>
      <c r="H66" s="509"/>
      <c r="I66" s="509"/>
      <c r="J66" s="509"/>
      <c r="K66" s="509"/>
      <c r="L66" s="509"/>
      <c r="M66" s="509"/>
      <c r="N66" s="509"/>
      <c r="O66" s="509"/>
      <c r="P66" s="509"/>
      <c r="Q66" s="509"/>
      <c r="R66" s="509"/>
      <c r="S66" s="509"/>
      <c r="T66" s="509"/>
      <c r="U66" s="509"/>
      <c r="V66" s="509"/>
      <c r="W66" s="509"/>
      <c r="X66" s="509"/>
      <c r="Y66" s="510"/>
      <c r="Z66" s="462"/>
      <c r="AA66" s="462"/>
      <c r="AB66" s="462"/>
      <c r="AC66" s="462"/>
      <c r="AD66" s="396"/>
      <c r="AE66" s="463"/>
      <c r="AF66" s="463"/>
      <c r="AG66" s="474"/>
      <c r="AH66" s="475" t="str">
        <f>IF(B66="","",'1) Company information'!$E$16)</f>
        <v/>
      </c>
      <c r="AI66" s="476"/>
      <c r="AJ66" s="476"/>
      <c r="AK66" s="487"/>
      <c r="AL66" s="488"/>
      <c r="AM66" s="489"/>
      <c r="AN66" s="489"/>
      <c r="AO66" s="490"/>
      <c r="AP66" s="462"/>
      <c r="AQ66" s="462"/>
      <c r="AR66" s="462"/>
      <c r="AS66" s="367"/>
      <c r="AT66" s="367"/>
      <c r="AU66" s="367"/>
      <c r="AV66" s="367"/>
      <c r="AW66" s="367"/>
      <c r="AX66" s="461"/>
      <c r="AY66" s="461"/>
      <c r="AZ66" s="461"/>
      <c r="BA66" s="461"/>
      <c r="BB66" s="461"/>
      <c r="BC66" s="309"/>
      <c r="BD66" s="296"/>
      <c r="BE66" s="329"/>
      <c r="BF66" s="328"/>
      <c r="BG66" s="13"/>
    </row>
    <row r="67" spans="1:59" ht="25.5" customHeight="1" x14ac:dyDescent="0.2">
      <c r="A67" s="45">
        <v>31</v>
      </c>
      <c r="B67" s="509"/>
      <c r="C67" s="509"/>
      <c r="D67" s="509"/>
      <c r="E67" s="509"/>
      <c r="F67" s="509"/>
      <c r="G67" s="509"/>
      <c r="H67" s="509"/>
      <c r="I67" s="509"/>
      <c r="J67" s="509"/>
      <c r="K67" s="509"/>
      <c r="L67" s="509"/>
      <c r="M67" s="509"/>
      <c r="N67" s="509"/>
      <c r="O67" s="509"/>
      <c r="P67" s="509"/>
      <c r="Q67" s="509"/>
      <c r="R67" s="509"/>
      <c r="S67" s="509"/>
      <c r="T67" s="509"/>
      <c r="U67" s="509"/>
      <c r="V67" s="509"/>
      <c r="W67" s="509"/>
      <c r="X67" s="509"/>
      <c r="Y67" s="510"/>
      <c r="Z67" s="462"/>
      <c r="AA67" s="462"/>
      <c r="AB67" s="462"/>
      <c r="AC67" s="462"/>
      <c r="AD67" s="396"/>
      <c r="AE67" s="463"/>
      <c r="AF67" s="463"/>
      <c r="AG67" s="474"/>
      <c r="AH67" s="475" t="str">
        <f>IF(B67="","",'1) Company information'!$E$16)</f>
        <v/>
      </c>
      <c r="AI67" s="476"/>
      <c r="AJ67" s="476"/>
      <c r="AK67" s="487"/>
      <c r="AL67" s="488"/>
      <c r="AM67" s="489"/>
      <c r="AN67" s="489"/>
      <c r="AO67" s="490"/>
      <c r="AP67" s="462"/>
      <c r="AQ67" s="462"/>
      <c r="AR67" s="462"/>
      <c r="AS67" s="367"/>
      <c r="AT67" s="367"/>
      <c r="AU67" s="367"/>
      <c r="AV67" s="367"/>
      <c r="AW67" s="367"/>
      <c r="AX67" s="461"/>
      <c r="AY67" s="461"/>
      <c r="AZ67" s="461"/>
      <c r="BA67" s="461"/>
      <c r="BB67" s="461"/>
      <c r="BC67" s="309"/>
      <c r="BD67" s="296"/>
      <c r="BE67" s="329"/>
      <c r="BF67" s="328"/>
      <c r="BG67" s="13"/>
    </row>
    <row r="68" spans="1:59" ht="25.5" customHeight="1" x14ac:dyDescent="0.2">
      <c r="A68" s="45">
        <v>32</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10"/>
      <c r="Z68" s="462"/>
      <c r="AA68" s="462"/>
      <c r="AB68" s="462"/>
      <c r="AC68" s="462"/>
      <c r="AD68" s="470"/>
      <c r="AE68" s="470"/>
      <c r="AF68" s="470"/>
      <c r="AG68" s="486"/>
      <c r="AH68" s="475" t="str">
        <f>IF(B68="","",'1) Company information'!$E$16)</f>
        <v/>
      </c>
      <c r="AI68" s="476"/>
      <c r="AJ68" s="476"/>
      <c r="AK68" s="487"/>
      <c r="AL68" s="488"/>
      <c r="AM68" s="489"/>
      <c r="AN68" s="489"/>
      <c r="AO68" s="490"/>
      <c r="AP68" s="462"/>
      <c r="AQ68" s="462"/>
      <c r="AR68" s="462"/>
      <c r="AS68" s="367"/>
      <c r="AT68" s="367"/>
      <c r="AU68" s="367"/>
      <c r="AV68" s="367"/>
      <c r="AW68" s="367"/>
      <c r="AX68" s="461"/>
      <c r="AY68" s="461"/>
      <c r="AZ68" s="461"/>
      <c r="BA68" s="461"/>
      <c r="BB68" s="461"/>
      <c r="BC68" s="309"/>
      <c r="BD68" s="296"/>
      <c r="BE68" s="329"/>
      <c r="BF68" s="328"/>
      <c r="BG68" s="13"/>
    </row>
    <row r="69" spans="1:59" ht="25.5" customHeight="1" x14ac:dyDescent="0.2">
      <c r="A69" s="45">
        <v>33</v>
      </c>
      <c r="B69" s="509"/>
      <c r="C69" s="509"/>
      <c r="D69" s="509"/>
      <c r="E69" s="509"/>
      <c r="F69" s="509"/>
      <c r="G69" s="509"/>
      <c r="H69" s="509"/>
      <c r="I69" s="509"/>
      <c r="J69" s="509"/>
      <c r="K69" s="509"/>
      <c r="L69" s="509"/>
      <c r="M69" s="509"/>
      <c r="N69" s="509"/>
      <c r="O69" s="509"/>
      <c r="P69" s="509"/>
      <c r="Q69" s="509"/>
      <c r="R69" s="509"/>
      <c r="S69" s="509"/>
      <c r="T69" s="509"/>
      <c r="U69" s="509"/>
      <c r="V69" s="509"/>
      <c r="W69" s="509"/>
      <c r="X69" s="509"/>
      <c r="Y69" s="510"/>
      <c r="Z69" s="462"/>
      <c r="AA69" s="462"/>
      <c r="AB69" s="462"/>
      <c r="AC69" s="462"/>
      <c r="AD69" s="470"/>
      <c r="AE69" s="470"/>
      <c r="AF69" s="470"/>
      <c r="AG69" s="486"/>
      <c r="AH69" s="475" t="str">
        <f>IF(B69="","",'1) Company information'!$E$16)</f>
        <v/>
      </c>
      <c r="AI69" s="476"/>
      <c r="AJ69" s="476"/>
      <c r="AK69" s="487"/>
      <c r="AL69" s="488"/>
      <c r="AM69" s="489"/>
      <c r="AN69" s="489"/>
      <c r="AO69" s="490"/>
      <c r="AP69" s="462"/>
      <c r="AQ69" s="462"/>
      <c r="AR69" s="462"/>
      <c r="AS69" s="367"/>
      <c r="AT69" s="367"/>
      <c r="AU69" s="367"/>
      <c r="AV69" s="367"/>
      <c r="AW69" s="367"/>
      <c r="AX69" s="461"/>
      <c r="AY69" s="461"/>
      <c r="AZ69" s="461"/>
      <c r="BA69" s="461"/>
      <c r="BB69" s="461"/>
      <c r="BC69" s="309"/>
      <c r="BD69" s="296"/>
      <c r="BE69" s="329"/>
      <c r="BF69" s="328"/>
      <c r="BG69" s="13"/>
    </row>
    <row r="70" spans="1:59" ht="25.5" hidden="1" customHeight="1" x14ac:dyDescent="0.2">
      <c r="A70" s="45">
        <v>34</v>
      </c>
      <c r="B70" s="509"/>
      <c r="C70" s="509"/>
      <c r="D70" s="509"/>
      <c r="E70" s="509"/>
      <c r="F70" s="509"/>
      <c r="G70" s="509"/>
      <c r="H70" s="509"/>
      <c r="I70" s="509"/>
      <c r="J70" s="509"/>
      <c r="K70" s="509"/>
      <c r="L70" s="509"/>
      <c r="M70" s="509"/>
      <c r="N70" s="509"/>
      <c r="O70" s="509"/>
      <c r="P70" s="509"/>
      <c r="Q70" s="509"/>
      <c r="R70" s="509"/>
      <c r="S70" s="509"/>
      <c r="T70" s="509"/>
      <c r="U70" s="509"/>
      <c r="V70" s="509"/>
      <c r="W70" s="509"/>
      <c r="X70" s="509"/>
      <c r="Y70" s="510"/>
      <c r="Z70" s="462"/>
      <c r="AA70" s="462"/>
      <c r="AB70" s="462"/>
      <c r="AC70" s="462"/>
      <c r="AD70" s="470"/>
      <c r="AE70" s="470"/>
      <c r="AF70" s="470"/>
      <c r="AG70" s="471"/>
      <c r="AH70" s="464" t="str">
        <f>IF(B70="","",'1) Company information'!$E$16)</f>
        <v/>
      </c>
      <c r="AI70" s="465"/>
      <c r="AJ70" s="465"/>
      <c r="AK70" s="472"/>
      <c r="AL70" s="466"/>
      <c r="AM70" s="466"/>
      <c r="AN70" s="466"/>
      <c r="AO70" s="467"/>
      <c r="AP70" s="468"/>
      <c r="AQ70" s="468"/>
      <c r="AR70" s="469"/>
      <c r="AS70" s="367"/>
      <c r="AT70" s="367"/>
      <c r="AU70" s="367"/>
      <c r="AV70" s="367"/>
      <c r="AW70" s="367"/>
      <c r="AX70" s="461"/>
      <c r="AY70" s="461"/>
      <c r="AZ70" s="461"/>
      <c r="BA70" s="461"/>
      <c r="BB70" s="461"/>
      <c r="BC70" s="308"/>
      <c r="BD70" s="296"/>
      <c r="BE70" s="329"/>
      <c r="BF70" s="328"/>
      <c r="BG70" s="13"/>
    </row>
    <row r="71" spans="1:59" ht="25.5" hidden="1" customHeight="1" x14ac:dyDescent="0.2">
      <c r="A71" s="45">
        <v>35</v>
      </c>
      <c r="B71" s="509"/>
      <c r="C71" s="509"/>
      <c r="D71" s="509"/>
      <c r="E71" s="509"/>
      <c r="F71" s="509"/>
      <c r="G71" s="509"/>
      <c r="H71" s="509"/>
      <c r="I71" s="509"/>
      <c r="J71" s="509"/>
      <c r="K71" s="509"/>
      <c r="L71" s="509"/>
      <c r="M71" s="509"/>
      <c r="N71" s="509"/>
      <c r="O71" s="509"/>
      <c r="P71" s="509"/>
      <c r="Q71" s="509"/>
      <c r="R71" s="509"/>
      <c r="S71" s="509"/>
      <c r="T71" s="509"/>
      <c r="U71" s="509"/>
      <c r="V71" s="509"/>
      <c r="W71" s="509"/>
      <c r="X71" s="509"/>
      <c r="Y71" s="510"/>
      <c r="Z71" s="462"/>
      <c r="AA71" s="462"/>
      <c r="AB71" s="462"/>
      <c r="AC71" s="462"/>
      <c r="AD71" s="470"/>
      <c r="AE71" s="470"/>
      <c r="AF71" s="470"/>
      <c r="AG71" s="471"/>
      <c r="AH71" s="464" t="str">
        <f>IF(B71="","",'1) Company information'!$E$16)</f>
        <v/>
      </c>
      <c r="AI71" s="465"/>
      <c r="AJ71" s="465"/>
      <c r="AK71" s="472"/>
      <c r="AL71" s="466"/>
      <c r="AM71" s="466"/>
      <c r="AN71" s="466"/>
      <c r="AO71" s="467"/>
      <c r="AP71" s="468"/>
      <c r="AQ71" s="468"/>
      <c r="AR71" s="469"/>
      <c r="AS71" s="367"/>
      <c r="AT71" s="367"/>
      <c r="AU71" s="367"/>
      <c r="AV71" s="367"/>
      <c r="AW71" s="367"/>
      <c r="AX71" s="461"/>
      <c r="AY71" s="461"/>
      <c r="AZ71" s="461"/>
      <c r="BA71" s="461"/>
      <c r="BB71" s="461"/>
      <c r="BC71" s="308"/>
      <c r="BD71" s="296"/>
      <c r="BE71" s="329"/>
      <c r="BF71" s="328"/>
      <c r="BG71" s="13"/>
    </row>
    <row r="72" spans="1:59" ht="25.5" hidden="1" customHeight="1" x14ac:dyDescent="0.2">
      <c r="A72" s="45">
        <v>36</v>
      </c>
      <c r="B72" s="509"/>
      <c r="C72" s="509"/>
      <c r="D72" s="509"/>
      <c r="E72" s="509"/>
      <c r="F72" s="509"/>
      <c r="G72" s="509"/>
      <c r="H72" s="509"/>
      <c r="I72" s="509"/>
      <c r="J72" s="509"/>
      <c r="K72" s="509"/>
      <c r="L72" s="509"/>
      <c r="M72" s="509"/>
      <c r="N72" s="509"/>
      <c r="O72" s="509"/>
      <c r="P72" s="509"/>
      <c r="Q72" s="509"/>
      <c r="R72" s="509"/>
      <c r="S72" s="509"/>
      <c r="T72" s="509"/>
      <c r="U72" s="509"/>
      <c r="V72" s="509"/>
      <c r="W72" s="509"/>
      <c r="X72" s="509"/>
      <c r="Y72" s="510"/>
      <c r="Z72" s="462"/>
      <c r="AA72" s="462"/>
      <c r="AB72" s="462"/>
      <c r="AC72" s="462"/>
      <c r="AD72" s="470"/>
      <c r="AE72" s="470"/>
      <c r="AF72" s="470"/>
      <c r="AG72" s="471"/>
      <c r="AH72" s="464" t="str">
        <f>IF(B72="","",'1) Company information'!$E$16)</f>
        <v/>
      </c>
      <c r="AI72" s="465"/>
      <c r="AJ72" s="465"/>
      <c r="AK72" s="472"/>
      <c r="AL72" s="466"/>
      <c r="AM72" s="466"/>
      <c r="AN72" s="466"/>
      <c r="AO72" s="467"/>
      <c r="AP72" s="468"/>
      <c r="AQ72" s="468"/>
      <c r="AR72" s="469"/>
      <c r="AS72" s="367"/>
      <c r="AT72" s="367"/>
      <c r="AU72" s="367"/>
      <c r="AV72" s="367"/>
      <c r="AW72" s="367"/>
      <c r="AX72" s="461"/>
      <c r="AY72" s="461"/>
      <c r="AZ72" s="461"/>
      <c r="BA72" s="461"/>
      <c r="BB72" s="461"/>
      <c r="BC72" s="308"/>
      <c r="BD72" s="296"/>
      <c r="BE72" s="329"/>
      <c r="BF72" s="328"/>
      <c r="BG72" s="13"/>
    </row>
    <row r="73" spans="1:59" ht="25.5" hidden="1" customHeight="1" x14ac:dyDescent="0.2">
      <c r="A73" s="45">
        <v>37</v>
      </c>
      <c r="B73" s="509"/>
      <c r="C73" s="509"/>
      <c r="D73" s="509"/>
      <c r="E73" s="509"/>
      <c r="F73" s="509"/>
      <c r="G73" s="509"/>
      <c r="H73" s="509"/>
      <c r="I73" s="509"/>
      <c r="J73" s="509"/>
      <c r="K73" s="509"/>
      <c r="L73" s="509"/>
      <c r="M73" s="509"/>
      <c r="N73" s="509"/>
      <c r="O73" s="509"/>
      <c r="P73" s="509"/>
      <c r="Q73" s="509"/>
      <c r="R73" s="509"/>
      <c r="S73" s="509"/>
      <c r="T73" s="509"/>
      <c r="U73" s="509"/>
      <c r="V73" s="509"/>
      <c r="W73" s="509"/>
      <c r="X73" s="509"/>
      <c r="Y73" s="510"/>
      <c r="Z73" s="462"/>
      <c r="AA73" s="462"/>
      <c r="AB73" s="462"/>
      <c r="AC73" s="462"/>
      <c r="AD73" s="470"/>
      <c r="AE73" s="470"/>
      <c r="AF73" s="470"/>
      <c r="AG73" s="471"/>
      <c r="AH73" s="464" t="str">
        <f>IF(B73="","",'1) Company information'!$E$16)</f>
        <v/>
      </c>
      <c r="AI73" s="465"/>
      <c r="AJ73" s="465"/>
      <c r="AK73" s="472"/>
      <c r="AL73" s="466"/>
      <c r="AM73" s="466"/>
      <c r="AN73" s="466"/>
      <c r="AO73" s="467"/>
      <c r="AP73" s="468"/>
      <c r="AQ73" s="468"/>
      <c r="AR73" s="469"/>
      <c r="AS73" s="367"/>
      <c r="AT73" s="367"/>
      <c r="AU73" s="367"/>
      <c r="AV73" s="367"/>
      <c r="AW73" s="367"/>
      <c r="AX73" s="461"/>
      <c r="AY73" s="461"/>
      <c r="AZ73" s="461"/>
      <c r="BA73" s="461"/>
      <c r="BB73" s="461"/>
      <c r="BC73" s="308"/>
      <c r="BD73" s="296"/>
      <c r="BE73" s="329"/>
      <c r="BF73" s="328"/>
      <c r="BG73" s="13"/>
    </row>
    <row r="74" spans="1:59" ht="25.5" hidden="1" customHeight="1" x14ac:dyDescent="0.2">
      <c r="A74" s="45">
        <v>38</v>
      </c>
      <c r="B74" s="509"/>
      <c r="C74" s="509"/>
      <c r="D74" s="509"/>
      <c r="E74" s="509"/>
      <c r="F74" s="509"/>
      <c r="G74" s="509"/>
      <c r="H74" s="509"/>
      <c r="I74" s="509"/>
      <c r="J74" s="509"/>
      <c r="K74" s="509"/>
      <c r="L74" s="509"/>
      <c r="M74" s="509"/>
      <c r="N74" s="509"/>
      <c r="O74" s="509"/>
      <c r="P74" s="509"/>
      <c r="Q74" s="509"/>
      <c r="R74" s="509"/>
      <c r="S74" s="509"/>
      <c r="T74" s="509"/>
      <c r="U74" s="509"/>
      <c r="V74" s="509"/>
      <c r="W74" s="509"/>
      <c r="X74" s="509"/>
      <c r="Y74" s="510"/>
      <c r="Z74" s="462"/>
      <c r="AA74" s="462"/>
      <c r="AB74" s="462"/>
      <c r="AC74" s="462"/>
      <c r="AD74" s="470"/>
      <c r="AE74" s="470"/>
      <c r="AF74" s="470"/>
      <c r="AG74" s="471"/>
      <c r="AH74" s="464" t="str">
        <f>IF(B74="","",'1) Company information'!$E$16)</f>
        <v/>
      </c>
      <c r="AI74" s="465"/>
      <c r="AJ74" s="465"/>
      <c r="AK74" s="472"/>
      <c r="AL74" s="466"/>
      <c r="AM74" s="466"/>
      <c r="AN74" s="466"/>
      <c r="AO74" s="467"/>
      <c r="AP74" s="468"/>
      <c r="AQ74" s="468"/>
      <c r="AR74" s="469"/>
      <c r="AS74" s="367"/>
      <c r="AT74" s="367"/>
      <c r="AU74" s="367"/>
      <c r="AV74" s="367"/>
      <c r="AW74" s="367"/>
      <c r="AX74" s="461"/>
      <c r="AY74" s="461"/>
      <c r="AZ74" s="461"/>
      <c r="BA74" s="461"/>
      <c r="BB74" s="461"/>
      <c r="BC74" s="308"/>
      <c r="BD74" s="296"/>
      <c r="BE74" s="329"/>
      <c r="BF74" s="328"/>
      <c r="BG74" s="13"/>
    </row>
    <row r="75" spans="1:59" ht="25.5" hidden="1" customHeight="1" x14ac:dyDescent="0.2">
      <c r="A75" s="45">
        <v>39</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c r="Z75" s="462"/>
      <c r="AA75" s="462"/>
      <c r="AB75" s="462"/>
      <c r="AC75" s="462"/>
      <c r="AD75" s="470"/>
      <c r="AE75" s="470"/>
      <c r="AF75" s="470"/>
      <c r="AG75" s="471"/>
      <c r="AH75" s="464" t="str">
        <f>IF(B75="","",'1) Company information'!$E$16)</f>
        <v/>
      </c>
      <c r="AI75" s="465"/>
      <c r="AJ75" s="465"/>
      <c r="AK75" s="472"/>
      <c r="AL75" s="466"/>
      <c r="AM75" s="466"/>
      <c r="AN75" s="466"/>
      <c r="AO75" s="467"/>
      <c r="AP75" s="468"/>
      <c r="AQ75" s="468"/>
      <c r="AR75" s="469"/>
      <c r="AS75" s="367"/>
      <c r="AT75" s="367"/>
      <c r="AU75" s="367"/>
      <c r="AV75" s="367"/>
      <c r="AW75" s="367"/>
      <c r="AX75" s="461"/>
      <c r="AY75" s="461"/>
      <c r="AZ75" s="461"/>
      <c r="BA75" s="461"/>
      <c r="BB75" s="461"/>
      <c r="BC75" s="308"/>
      <c r="BD75" s="296"/>
      <c r="BE75" s="329"/>
      <c r="BF75" s="328"/>
      <c r="BG75" s="13"/>
    </row>
    <row r="76" spans="1:59" ht="25.5" hidden="1" customHeight="1" x14ac:dyDescent="0.2">
      <c r="A76" s="45">
        <v>40</v>
      </c>
      <c r="B76" s="509"/>
      <c r="C76" s="509"/>
      <c r="D76" s="509"/>
      <c r="E76" s="509"/>
      <c r="F76" s="509"/>
      <c r="G76" s="509"/>
      <c r="H76" s="509"/>
      <c r="I76" s="509"/>
      <c r="J76" s="509"/>
      <c r="K76" s="509"/>
      <c r="L76" s="509"/>
      <c r="M76" s="509"/>
      <c r="N76" s="509"/>
      <c r="O76" s="509"/>
      <c r="P76" s="509"/>
      <c r="Q76" s="509"/>
      <c r="R76" s="509"/>
      <c r="S76" s="509"/>
      <c r="T76" s="509"/>
      <c r="U76" s="509"/>
      <c r="V76" s="509"/>
      <c r="W76" s="509"/>
      <c r="X76" s="509"/>
      <c r="Y76" s="510"/>
      <c r="Z76" s="462"/>
      <c r="AA76" s="462"/>
      <c r="AB76" s="462"/>
      <c r="AC76" s="462"/>
      <c r="AD76" s="470"/>
      <c r="AE76" s="470"/>
      <c r="AF76" s="470"/>
      <c r="AG76" s="471"/>
      <c r="AH76" s="464" t="str">
        <f>IF(B76="","",'1) Company information'!$E$16)</f>
        <v/>
      </c>
      <c r="AI76" s="465"/>
      <c r="AJ76" s="465"/>
      <c r="AK76" s="472"/>
      <c r="AL76" s="466"/>
      <c r="AM76" s="466"/>
      <c r="AN76" s="466"/>
      <c r="AO76" s="467"/>
      <c r="AP76" s="468"/>
      <c r="AQ76" s="468"/>
      <c r="AR76" s="469"/>
      <c r="AS76" s="367"/>
      <c r="AT76" s="367"/>
      <c r="AU76" s="367"/>
      <c r="AV76" s="367"/>
      <c r="AW76" s="367"/>
      <c r="AX76" s="461"/>
      <c r="AY76" s="461"/>
      <c r="AZ76" s="461"/>
      <c r="BA76" s="461"/>
      <c r="BB76" s="461"/>
      <c r="BC76" s="308"/>
      <c r="BD76" s="296"/>
      <c r="BE76" s="329"/>
      <c r="BF76" s="328"/>
      <c r="BG76" s="13"/>
    </row>
    <row r="77" spans="1:59" ht="25.5" hidden="1" customHeight="1" x14ac:dyDescent="0.2">
      <c r="A77" s="45">
        <v>41</v>
      </c>
      <c r="B77" s="509"/>
      <c r="C77" s="509"/>
      <c r="D77" s="509"/>
      <c r="E77" s="509"/>
      <c r="F77" s="509"/>
      <c r="G77" s="509"/>
      <c r="H77" s="509"/>
      <c r="I77" s="509"/>
      <c r="J77" s="509"/>
      <c r="K77" s="509"/>
      <c r="L77" s="509"/>
      <c r="M77" s="509"/>
      <c r="N77" s="509"/>
      <c r="O77" s="509"/>
      <c r="P77" s="509"/>
      <c r="Q77" s="509"/>
      <c r="R77" s="509"/>
      <c r="S77" s="509"/>
      <c r="T77" s="509"/>
      <c r="U77" s="509"/>
      <c r="V77" s="509"/>
      <c r="W77" s="509"/>
      <c r="X77" s="509"/>
      <c r="Y77" s="510"/>
      <c r="Z77" s="462"/>
      <c r="AA77" s="462"/>
      <c r="AB77" s="462"/>
      <c r="AC77" s="462"/>
      <c r="AD77" s="470"/>
      <c r="AE77" s="470"/>
      <c r="AF77" s="470"/>
      <c r="AG77" s="471"/>
      <c r="AH77" s="464" t="str">
        <f>IF(B77="","",'1) Company information'!$E$16)</f>
        <v/>
      </c>
      <c r="AI77" s="465"/>
      <c r="AJ77" s="465"/>
      <c r="AK77" s="472"/>
      <c r="AL77" s="466"/>
      <c r="AM77" s="466"/>
      <c r="AN77" s="466"/>
      <c r="AO77" s="467"/>
      <c r="AP77" s="468"/>
      <c r="AQ77" s="468"/>
      <c r="AR77" s="469"/>
      <c r="AS77" s="367"/>
      <c r="AT77" s="367"/>
      <c r="AU77" s="367"/>
      <c r="AV77" s="367"/>
      <c r="AW77" s="367"/>
      <c r="AX77" s="461"/>
      <c r="AY77" s="461"/>
      <c r="AZ77" s="461"/>
      <c r="BA77" s="461"/>
      <c r="BB77" s="461"/>
      <c r="BC77" s="308"/>
      <c r="BD77" s="296"/>
      <c r="BE77" s="329"/>
      <c r="BF77" s="328"/>
      <c r="BG77" s="13"/>
    </row>
    <row r="78" spans="1:59" ht="25.5" hidden="1" customHeight="1" x14ac:dyDescent="0.2">
      <c r="A78" s="45">
        <v>42</v>
      </c>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10"/>
      <c r="Z78" s="462"/>
      <c r="AA78" s="462"/>
      <c r="AB78" s="462"/>
      <c r="AC78" s="462"/>
      <c r="AD78" s="470"/>
      <c r="AE78" s="470"/>
      <c r="AF78" s="470"/>
      <c r="AG78" s="471"/>
      <c r="AH78" s="464" t="str">
        <f>IF(B78="","",'1) Company information'!$E$16)</f>
        <v/>
      </c>
      <c r="AI78" s="465"/>
      <c r="AJ78" s="465"/>
      <c r="AK78" s="472"/>
      <c r="AL78" s="466"/>
      <c r="AM78" s="466"/>
      <c r="AN78" s="466"/>
      <c r="AO78" s="467"/>
      <c r="AP78" s="468"/>
      <c r="AQ78" s="468"/>
      <c r="AR78" s="469"/>
      <c r="AS78" s="367"/>
      <c r="AT78" s="367"/>
      <c r="AU78" s="367"/>
      <c r="AV78" s="367"/>
      <c r="AW78" s="367"/>
      <c r="AX78" s="461"/>
      <c r="AY78" s="461"/>
      <c r="AZ78" s="461"/>
      <c r="BA78" s="461"/>
      <c r="BB78" s="461"/>
      <c r="BC78" s="308"/>
      <c r="BD78" s="296"/>
      <c r="BE78" s="329"/>
      <c r="BF78" s="328"/>
      <c r="BG78" s="13"/>
    </row>
    <row r="79" spans="1:59" ht="25.5" hidden="1" customHeight="1" x14ac:dyDescent="0.2">
      <c r="A79" s="45">
        <v>43</v>
      </c>
      <c r="B79" s="509"/>
      <c r="C79" s="509"/>
      <c r="D79" s="509"/>
      <c r="E79" s="509"/>
      <c r="F79" s="509"/>
      <c r="G79" s="509"/>
      <c r="H79" s="509"/>
      <c r="I79" s="509"/>
      <c r="J79" s="509"/>
      <c r="K79" s="509"/>
      <c r="L79" s="509"/>
      <c r="M79" s="509"/>
      <c r="N79" s="509"/>
      <c r="O79" s="509"/>
      <c r="P79" s="509"/>
      <c r="Q79" s="509"/>
      <c r="R79" s="509"/>
      <c r="S79" s="509"/>
      <c r="T79" s="509"/>
      <c r="U79" s="509"/>
      <c r="V79" s="509"/>
      <c r="W79" s="509"/>
      <c r="X79" s="509"/>
      <c r="Y79" s="510"/>
      <c r="Z79" s="462"/>
      <c r="AA79" s="462"/>
      <c r="AB79" s="462"/>
      <c r="AC79" s="462"/>
      <c r="AD79" s="470"/>
      <c r="AE79" s="470"/>
      <c r="AF79" s="470"/>
      <c r="AG79" s="471"/>
      <c r="AH79" s="464" t="str">
        <f>IF(B79="","",'1) Company information'!$E$16)</f>
        <v/>
      </c>
      <c r="AI79" s="465"/>
      <c r="AJ79" s="465"/>
      <c r="AK79" s="472"/>
      <c r="AL79" s="466"/>
      <c r="AM79" s="466"/>
      <c r="AN79" s="466"/>
      <c r="AO79" s="467"/>
      <c r="AP79" s="468"/>
      <c r="AQ79" s="468"/>
      <c r="AR79" s="469"/>
      <c r="AS79" s="367"/>
      <c r="AT79" s="367"/>
      <c r="AU79" s="367"/>
      <c r="AV79" s="367"/>
      <c r="AW79" s="367"/>
      <c r="AX79" s="461"/>
      <c r="AY79" s="461"/>
      <c r="AZ79" s="461"/>
      <c r="BA79" s="461"/>
      <c r="BB79" s="461"/>
      <c r="BC79" s="308"/>
      <c r="BD79" s="296"/>
      <c r="BE79" s="329"/>
      <c r="BF79" s="328"/>
      <c r="BG79" s="13"/>
    </row>
    <row r="80" spans="1:59" ht="25.5" hidden="1" customHeight="1" x14ac:dyDescent="0.2">
      <c r="A80" s="45">
        <v>44</v>
      </c>
      <c r="B80" s="509"/>
      <c r="C80" s="509"/>
      <c r="D80" s="509"/>
      <c r="E80" s="509"/>
      <c r="F80" s="509"/>
      <c r="G80" s="509"/>
      <c r="H80" s="509"/>
      <c r="I80" s="509"/>
      <c r="J80" s="509"/>
      <c r="K80" s="509"/>
      <c r="L80" s="509"/>
      <c r="M80" s="509"/>
      <c r="N80" s="509"/>
      <c r="O80" s="509"/>
      <c r="P80" s="509"/>
      <c r="Q80" s="509"/>
      <c r="R80" s="509"/>
      <c r="S80" s="509"/>
      <c r="T80" s="509"/>
      <c r="U80" s="509"/>
      <c r="V80" s="509"/>
      <c r="W80" s="509"/>
      <c r="X80" s="509"/>
      <c r="Y80" s="510"/>
      <c r="Z80" s="462"/>
      <c r="AA80" s="462"/>
      <c r="AB80" s="462"/>
      <c r="AC80" s="462"/>
      <c r="AD80" s="470"/>
      <c r="AE80" s="470"/>
      <c r="AF80" s="470"/>
      <c r="AG80" s="471"/>
      <c r="AH80" s="464" t="str">
        <f>IF(B80="","",'1) Company information'!$E$16)</f>
        <v/>
      </c>
      <c r="AI80" s="465"/>
      <c r="AJ80" s="465"/>
      <c r="AK80" s="472"/>
      <c r="AL80" s="466"/>
      <c r="AM80" s="466"/>
      <c r="AN80" s="466"/>
      <c r="AO80" s="467"/>
      <c r="AP80" s="468"/>
      <c r="AQ80" s="468"/>
      <c r="AR80" s="469"/>
      <c r="AS80" s="367"/>
      <c r="AT80" s="367"/>
      <c r="AU80" s="367"/>
      <c r="AV80" s="367"/>
      <c r="AW80" s="367"/>
      <c r="AX80" s="461"/>
      <c r="AY80" s="461"/>
      <c r="AZ80" s="461"/>
      <c r="BA80" s="461"/>
      <c r="BB80" s="461"/>
      <c r="BC80" s="308"/>
      <c r="BD80" s="296"/>
      <c r="BE80" s="329"/>
      <c r="BF80" s="328"/>
      <c r="BG80" s="13"/>
    </row>
    <row r="81" spans="1:59" ht="25.5" hidden="1" customHeight="1" x14ac:dyDescent="0.2">
      <c r="A81" s="45">
        <v>45</v>
      </c>
      <c r="B81" s="509"/>
      <c r="C81" s="509"/>
      <c r="D81" s="509"/>
      <c r="E81" s="509"/>
      <c r="F81" s="509"/>
      <c r="G81" s="509"/>
      <c r="H81" s="509"/>
      <c r="I81" s="509"/>
      <c r="J81" s="509"/>
      <c r="K81" s="509"/>
      <c r="L81" s="509"/>
      <c r="M81" s="509"/>
      <c r="N81" s="509"/>
      <c r="O81" s="509"/>
      <c r="P81" s="509"/>
      <c r="Q81" s="509"/>
      <c r="R81" s="509"/>
      <c r="S81" s="509"/>
      <c r="T81" s="509"/>
      <c r="U81" s="509"/>
      <c r="V81" s="509"/>
      <c r="W81" s="509"/>
      <c r="X81" s="509"/>
      <c r="Y81" s="510"/>
      <c r="Z81" s="462"/>
      <c r="AA81" s="462"/>
      <c r="AB81" s="462"/>
      <c r="AC81" s="462"/>
      <c r="AD81" s="470"/>
      <c r="AE81" s="470"/>
      <c r="AF81" s="470"/>
      <c r="AG81" s="471"/>
      <c r="AH81" s="464" t="str">
        <f>IF(B81="","",'1) Company information'!$E$16)</f>
        <v/>
      </c>
      <c r="AI81" s="465"/>
      <c r="AJ81" s="465"/>
      <c r="AK81" s="472"/>
      <c r="AL81" s="466"/>
      <c r="AM81" s="466"/>
      <c r="AN81" s="466"/>
      <c r="AO81" s="467"/>
      <c r="AP81" s="468"/>
      <c r="AQ81" s="468"/>
      <c r="AR81" s="469"/>
      <c r="AS81" s="367"/>
      <c r="AT81" s="367"/>
      <c r="AU81" s="367"/>
      <c r="AV81" s="367"/>
      <c r="AW81" s="367"/>
      <c r="AX81" s="461"/>
      <c r="AY81" s="461"/>
      <c r="AZ81" s="461"/>
      <c r="BA81" s="461"/>
      <c r="BB81" s="461"/>
      <c r="BC81" s="308"/>
      <c r="BD81" s="296"/>
      <c r="BE81" s="329"/>
      <c r="BF81" s="328"/>
      <c r="BG81" s="13"/>
    </row>
    <row r="82" spans="1:59" ht="25.5" hidden="1" customHeight="1" x14ac:dyDescent="0.2">
      <c r="A82" s="45">
        <v>46</v>
      </c>
      <c r="B82" s="509"/>
      <c r="C82" s="509"/>
      <c r="D82" s="509"/>
      <c r="E82" s="509"/>
      <c r="F82" s="509"/>
      <c r="G82" s="509"/>
      <c r="H82" s="509"/>
      <c r="I82" s="509"/>
      <c r="J82" s="509"/>
      <c r="K82" s="509"/>
      <c r="L82" s="509"/>
      <c r="M82" s="509"/>
      <c r="N82" s="509"/>
      <c r="O82" s="509"/>
      <c r="P82" s="509"/>
      <c r="Q82" s="509"/>
      <c r="R82" s="509"/>
      <c r="S82" s="509"/>
      <c r="T82" s="509"/>
      <c r="U82" s="509"/>
      <c r="V82" s="509"/>
      <c r="W82" s="509"/>
      <c r="X82" s="509"/>
      <c r="Y82" s="510"/>
      <c r="Z82" s="462"/>
      <c r="AA82" s="462"/>
      <c r="AB82" s="462"/>
      <c r="AC82" s="462"/>
      <c r="AD82" s="470"/>
      <c r="AE82" s="470"/>
      <c r="AF82" s="470"/>
      <c r="AG82" s="471"/>
      <c r="AH82" s="464" t="str">
        <f>IF(B82="","",'1) Company information'!$E$16)</f>
        <v/>
      </c>
      <c r="AI82" s="465"/>
      <c r="AJ82" s="465"/>
      <c r="AK82" s="472"/>
      <c r="AL82" s="466"/>
      <c r="AM82" s="466"/>
      <c r="AN82" s="466"/>
      <c r="AO82" s="467"/>
      <c r="AP82" s="468"/>
      <c r="AQ82" s="468"/>
      <c r="AR82" s="469"/>
      <c r="AS82" s="367"/>
      <c r="AT82" s="367"/>
      <c r="AU82" s="367"/>
      <c r="AV82" s="367"/>
      <c r="AW82" s="367"/>
      <c r="AX82" s="461"/>
      <c r="AY82" s="461"/>
      <c r="AZ82" s="461"/>
      <c r="BA82" s="461"/>
      <c r="BB82" s="461"/>
      <c r="BC82" s="308"/>
      <c r="BD82" s="296"/>
      <c r="BE82" s="329"/>
      <c r="BF82" s="328"/>
      <c r="BG82" s="13"/>
    </row>
    <row r="83" spans="1:59" ht="25.5" hidden="1" customHeight="1" x14ac:dyDescent="0.2">
      <c r="A83" s="45">
        <v>47</v>
      </c>
      <c r="B83" s="509"/>
      <c r="C83" s="509"/>
      <c r="D83" s="509"/>
      <c r="E83" s="509"/>
      <c r="F83" s="509"/>
      <c r="G83" s="509"/>
      <c r="H83" s="509"/>
      <c r="I83" s="509"/>
      <c r="J83" s="509"/>
      <c r="K83" s="509"/>
      <c r="L83" s="509"/>
      <c r="M83" s="509"/>
      <c r="N83" s="509"/>
      <c r="O83" s="509"/>
      <c r="P83" s="509"/>
      <c r="Q83" s="509"/>
      <c r="R83" s="509"/>
      <c r="S83" s="509"/>
      <c r="T83" s="509"/>
      <c r="U83" s="509"/>
      <c r="V83" s="509"/>
      <c r="W83" s="509"/>
      <c r="X83" s="509"/>
      <c r="Y83" s="510"/>
      <c r="Z83" s="462"/>
      <c r="AA83" s="462"/>
      <c r="AB83" s="462"/>
      <c r="AC83" s="462"/>
      <c r="AD83" s="470"/>
      <c r="AE83" s="470"/>
      <c r="AF83" s="470"/>
      <c r="AG83" s="471"/>
      <c r="AH83" s="464" t="str">
        <f>IF(B83="","",'1) Company information'!$E$16)</f>
        <v/>
      </c>
      <c r="AI83" s="465"/>
      <c r="AJ83" s="465"/>
      <c r="AK83" s="472"/>
      <c r="AL83" s="466"/>
      <c r="AM83" s="466"/>
      <c r="AN83" s="466"/>
      <c r="AO83" s="467"/>
      <c r="AP83" s="468"/>
      <c r="AQ83" s="468"/>
      <c r="AR83" s="469"/>
      <c r="AS83" s="367"/>
      <c r="AT83" s="367"/>
      <c r="AU83" s="367"/>
      <c r="AV83" s="367"/>
      <c r="AW83" s="367"/>
      <c r="AX83" s="461"/>
      <c r="AY83" s="461"/>
      <c r="AZ83" s="461"/>
      <c r="BA83" s="461"/>
      <c r="BB83" s="461"/>
      <c r="BC83" s="308"/>
      <c r="BD83" s="296"/>
      <c r="BE83" s="329"/>
      <c r="BF83" s="328"/>
      <c r="BG83" s="13"/>
    </row>
    <row r="84" spans="1:59" ht="25.5" hidden="1" customHeight="1" x14ac:dyDescent="0.2">
      <c r="A84" s="45">
        <v>48</v>
      </c>
      <c r="B84" s="509"/>
      <c r="C84" s="509"/>
      <c r="D84" s="509"/>
      <c r="E84" s="509"/>
      <c r="F84" s="509"/>
      <c r="G84" s="509"/>
      <c r="H84" s="509"/>
      <c r="I84" s="509"/>
      <c r="J84" s="509"/>
      <c r="K84" s="509"/>
      <c r="L84" s="509"/>
      <c r="M84" s="509"/>
      <c r="N84" s="509"/>
      <c r="O84" s="509"/>
      <c r="P84" s="509"/>
      <c r="Q84" s="509"/>
      <c r="R84" s="509"/>
      <c r="S84" s="509"/>
      <c r="T84" s="509"/>
      <c r="U84" s="509"/>
      <c r="V84" s="509"/>
      <c r="W84" s="509"/>
      <c r="X84" s="509"/>
      <c r="Y84" s="510"/>
      <c r="Z84" s="462"/>
      <c r="AA84" s="462"/>
      <c r="AB84" s="462"/>
      <c r="AC84" s="462"/>
      <c r="AD84" s="470"/>
      <c r="AE84" s="470"/>
      <c r="AF84" s="470"/>
      <c r="AG84" s="471"/>
      <c r="AH84" s="464" t="str">
        <f>IF(B84="","",'1) Company information'!$E$16)</f>
        <v/>
      </c>
      <c r="AI84" s="465"/>
      <c r="AJ84" s="465"/>
      <c r="AK84" s="472"/>
      <c r="AL84" s="466"/>
      <c r="AM84" s="466"/>
      <c r="AN84" s="466"/>
      <c r="AO84" s="467"/>
      <c r="AP84" s="468"/>
      <c r="AQ84" s="468"/>
      <c r="AR84" s="469"/>
      <c r="AS84" s="367"/>
      <c r="AT84" s="367"/>
      <c r="AU84" s="367"/>
      <c r="AV84" s="367"/>
      <c r="AW84" s="367"/>
      <c r="AX84" s="461"/>
      <c r="AY84" s="461"/>
      <c r="AZ84" s="461"/>
      <c r="BA84" s="461"/>
      <c r="BB84" s="461"/>
      <c r="BC84" s="308"/>
      <c r="BD84" s="296"/>
      <c r="BE84" s="329"/>
      <c r="BF84" s="328"/>
      <c r="BG84" s="13"/>
    </row>
    <row r="85" spans="1:59" ht="25.5" hidden="1" customHeight="1" x14ac:dyDescent="0.2">
      <c r="A85" s="45">
        <v>49</v>
      </c>
      <c r="B85" s="509"/>
      <c r="C85" s="509"/>
      <c r="D85" s="509"/>
      <c r="E85" s="509"/>
      <c r="F85" s="509"/>
      <c r="G85" s="509"/>
      <c r="H85" s="509"/>
      <c r="I85" s="509"/>
      <c r="J85" s="509"/>
      <c r="K85" s="509"/>
      <c r="L85" s="509"/>
      <c r="M85" s="509"/>
      <c r="N85" s="509"/>
      <c r="O85" s="509"/>
      <c r="P85" s="509"/>
      <c r="Q85" s="509"/>
      <c r="R85" s="509"/>
      <c r="S85" s="509"/>
      <c r="T85" s="509"/>
      <c r="U85" s="509"/>
      <c r="V85" s="509"/>
      <c r="W85" s="509"/>
      <c r="X85" s="509"/>
      <c r="Y85" s="510"/>
      <c r="Z85" s="462"/>
      <c r="AA85" s="462"/>
      <c r="AB85" s="462"/>
      <c r="AC85" s="462"/>
      <c r="AD85" s="470"/>
      <c r="AE85" s="470"/>
      <c r="AF85" s="470"/>
      <c r="AG85" s="471"/>
      <c r="AH85" s="464" t="str">
        <f>IF(B85="","",'1) Company information'!$E$16)</f>
        <v/>
      </c>
      <c r="AI85" s="465"/>
      <c r="AJ85" s="465"/>
      <c r="AK85" s="472"/>
      <c r="AL85" s="466"/>
      <c r="AM85" s="466"/>
      <c r="AN85" s="466"/>
      <c r="AO85" s="467"/>
      <c r="AP85" s="468"/>
      <c r="AQ85" s="468"/>
      <c r="AR85" s="469"/>
      <c r="AS85" s="367"/>
      <c r="AT85" s="367"/>
      <c r="AU85" s="367"/>
      <c r="AV85" s="367"/>
      <c r="AW85" s="367"/>
      <c r="AX85" s="461"/>
      <c r="AY85" s="461"/>
      <c r="AZ85" s="461"/>
      <c r="BA85" s="461"/>
      <c r="BB85" s="461"/>
      <c r="BC85" s="308"/>
      <c r="BD85" s="296"/>
      <c r="BE85" s="329"/>
      <c r="BF85" s="328"/>
      <c r="BG85" s="13"/>
    </row>
    <row r="86" spans="1:59" ht="25.5" hidden="1" customHeight="1" x14ac:dyDescent="0.2">
      <c r="A86" s="45">
        <v>50</v>
      </c>
      <c r="B86" s="509"/>
      <c r="C86" s="509"/>
      <c r="D86" s="509"/>
      <c r="E86" s="509"/>
      <c r="F86" s="509"/>
      <c r="G86" s="509"/>
      <c r="H86" s="509"/>
      <c r="I86" s="509"/>
      <c r="J86" s="509"/>
      <c r="K86" s="509"/>
      <c r="L86" s="509"/>
      <c r="M86" s="509"/>
      <c r="N86" s="509"/>
      <c r="O86" s="509"/>
      <c r="P86" s="509"/>
      <c r="Q86" s="509"/>
      <c r="R86" s="509"/>
      <c r="S86" s="509"/>
      <c r="T86" s="509"/>
      <c r="U86" s="509"/>
      <c r="V86" s="509"/>
      <c r="W86" s="509"/>
      <c r="X86" s="509"/>
      <c r="Y86" s="510"/>
      <c r="Z86" s="462"/>
      <c r="AA86" s="462"/>
      <c r="AB86" s="462"/>
      <c r="AC86" s="462"/>
      <c r="AD86" s="470"/>
      <c r="AE86" s="470"/>
      <c r="AF86" s="470"/>
      <c r="AG86" s="471"/>
      <c r="AH86" s="464" t="str">
        <f>IF(B86="","",'1) Company information'!$E$16)</f>
        <v/>
      </c>
      <c r="AI86" s="465"/>
      <c r="AJ86" s="465"/>
      <c r="AK86" s="472"/>
      <c r="AL86" s="466"/>
      <c r="AM86" s="466"/>
      <c r="AN86" s="466"/>
      <c r="AO86" s="467"/>
      <c r="AP86" s="468"/>
      <c r="AQ86" s="468"/>
      <c r="AR86" s="469"/>
      <c r="AS86" s="367"/>
      <c r="AT86" s="367"/>
      <c r="AU86" s="367"/>
      <c r="AV86" s="367"/>
      <c r="AW86" s="367"/>
      <c r="AX86" s="461"/>
      <c r="AY86" s="461"/>
      <c r="AZ86" s="461"/>
      <c r="BA86" s="461"/>
      <c r="BB86" s="461"/>
      <c r="BC86" s="308"/>
      <c r="BD86" s="296"/>
      <c r="BE86" s="329"/>
      <c r="BF86" s="328"/>
      <c r="BG86" s="13"/>
    </row>
    <row r="87" spans="1:59" ht="25.5" hidden="1" customHeight="1" x14ac:dyDescent="0.2">
      <c r="A87" s="45">
        <v>51</v>
      </c>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10"/>
      <c r="Z87" s="462"/>
      <c r="AA87" s="462"/>
      <c r="AB87" s="462"/>
      <c r="AC87" s="462"/>
      <c r="AD87" s="470"/>
      <c r="AE87" s="470"/>
      <c r="AF87" s="470"/>
      <c r="AG87" s="471"/>
      <c r="AH87" s="464" t="str">
        <f>IF(B87="","",'1) Company information'!$E$16)</f>
        <v/>
      </c>
      <c r="AI87" s="465"/>
      <c r="AJ87" s="465"/>
      <c r="AK87" s="472"/>
      <c r="AL87" s="466"/>
      <c r="AM87" s="466"/>
      <c r="AN87" s="466"/>
      <c r="AO87" s="467"/>
      <c r="AP87" s="468"/>
      <c r="AQ87" s="468"/>
      <c r="AR87" s="469"/>
      <c r="AS87" s="367"/>
      <c r="AT87" s="367"/>
      <c r="AU87" s="367"/>
      <c r="AV87" s="367"/>
      <c r="AW87" s="367"/>
      <c r="AX87" s="461"/>
      <c r="AY87" s="461"/>
      <c r="AZ87" s="461"/>
      <c r="BA87" s="461"/>
      <c r="BB87" s="461"/>
      <c r="BC87" s="308"/>
      <c r="BD87" s="296"/>
      <c r="BE87" s="329"/>
      <c r="BF87" s="328"/>
      <c r="BG87" s="13"/>
    </row>
    <row r="88" spans="1:59" ht="25.5" hidden="1" customHeight="1" x14ac:dyDescent="0.2">
      <c r="A88" s="45">
        <v>52</v>
      </c>
      <c r="B88" s="509"/>
      <c r="C88" s="509"/>
      <c r="D88" s="509"/>
      <c r="E88" s="509"/>
      <c r="F88" s="509"/>
      <c r="G88" s="509"/>
      <c r="H88" s="509"/>
      <c r="I88" s="509"/>
      <c r="J88" s="509"/>
      <c r="K88" s="509"/>
      <c r="L88" s="509"/>
      <c r="M88" s="509"/>
      <c r="N88" s="509"/>
      <c r="O88" s="509"/>
      <c r="P88" s="509"/>
      <c r="Q88" s="509"/>
      <c r="R88" s="509"/>
      <c r="S88" s="509"/>
      <c r="T88" s="509"/>
      <c r="U88" s="509"/>
      <c r="V88" s="509"/>
      <c r="W88" s="509"/>
      <c r="X88" s="509"/>
      <c r="Y88" s="510"/>
      <c r="Z88" s="462"/>
      <c r="AA88" s="462"/>
      <c r="AB88" s="462"/>
      <c r="AC88" s="462"/>
      <c r="AD88" s="470"/>
      <c r="AE88" s="470"/>
      <c r="AF88" s="470"/>
      <c r="AG88" s="471"/>
      <c r="AH88" s="464" t="str">
        <f>IF(B88="","",'1) Company information'!$E$16)</f>
        <v/>
      </c>
      <c r="AI88" s="465"/>
      <c r="AJ88" s="465"/>
      <c r="AK88" s="472"/>
      <c r="AL88" s="466"/>
      <c r="AM88" s="466"/>
      <c r="AN88" s="466"/>
      <c r="AO88" s="467"/>
      <c r="AP88" s="468"/>
      <c r="AQ88" s="468"/>
      <c r="AR88" s="469"/>
      <c r="AS88" s="367"/>
      <c r="AT88" s="367"/>
      <c r="AU88" s="367"/>
      <c r="AV88" s="367"/>
      <c r="AW88" s="367"/>
      <c r="AX88" s="461"/>
      <c r="AY88" s="461"/>
      <c r="AZ88" s="461"/>
      <c r="BA88" s="461"/>
      <c r="BB88" s="461"/>
      <c r="BC88" s="308"/>
      <c r="BD88" s="296"/>
      <c r="BE88" s="329"/>
      <c r="BF88" s="328"/>
      <c r="BG88" s="13"/>
    </row>
    <row r="89" spans="1:59" ht="25.5" hidden="1" customHeight="1" x14ac:dyDescent="0.2">
      <c r="A89" s="45">
        <v>53</v>
      </c>
      <c r="B89" s="509"/>
      <c r="C89" s="509"/>
      <c r="D89" s="509"/>
      <c r="E89" s="509"/>
      <c r="F89" s="509"/>
      <c r="G89" s="509"/>
      <c r="H89" s="509"/>
      <c r="I89" s="509"/>
      <c r="J89" s="509"/>
      <c r="K89" s="509"/>
      <c r="L89" s="509"/>
      <c r="M89" s="509"/>
      <c r="N89" s="509"/>
      <c r="O89" s="509"/>
      <c r="P89" s="509"/>
      <c r="Q89" s="509"/>
      <c r="R89" s="509"/>
      <c r="S89" s="509"/>
      <c r="T89" s="509"/>
      <c r="U89" s="509"/>
      <c r="V89" s="509"/>
      <c r="W89" s="509"/>
      <c r="X89" s="509"/>
      <c r="Y89" s="510"/>
      <c r="Z89" s="462"/>
      <c r="AA89" s="462"/>
      <c r="AB89" s="462"/>
      <c r="AC89" s="462"/>
      <c r="AD89" s="470"/>
      <c r="AE89" s="470"/>
      <c r="AF89" s="470"/>
      <c r="AG89" s="471"/>
      <c r="AH89" s="464" t="str">
        <f>IF(B89="","",'1) Company information'!$E$16)</f>
        <v/>
      </c>
      <c r="AI89" s="465"/>
      <c r="AJ89" s="465"/>
      <c r="AK89" s="472"/>
      <c r="AL89" s="466"/>
      <c r="AM89" s="466"/>
      <c r="AN89" s="466"/>
      <c r="AO89" s="467"/>
      <c r="AP89" s="468"/>
      <c r="AQ89" s="468"/>
      <c r="AR89" s="469"/>
      <c r="AS89" s="367"/>
      <c r="AT89" s="367"/>
      <c r="AU89" s="367"/>
      <c r="AV89" s="367"/>
      <c r="AW89" s="367"/>
      <c r="AX89" s="461"/>
      <c r="AY89" s="461"/>
      <c r="AZ89" s="461"/>
      <c r="BA89" s="461"/>
      <c r="BB89" s="461"/>
      <c r="BC89" s="308"/>
      <c r="BD89" s="296"/>
      <c r="BE89" s="329"/>
      <c r="BF89" s="328"/>
      <c r="BG89" s="13"/>
    </row>
    <row r="90" spans="1:59" ht="25.5" hidden="1" customHeight="1" x14ac:dyDescent="0.2">
      <c r="A90" s="45">
        <v>54</v>
      </c>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10"/>
      <c r="Z90" s="462"/>
      <c r="AA90" s="462"/>
      <c r="AB90" s="462"/>
      <c r="AC90" s="462"/>
      <c r="AD90" s="470"/>
      <c r="AE90" s="470"/>
      <c r="AF90" s="470"/>
      <c r="AG90" s="471"/>
      <c r="AH90" s="464" t="str">
        <f>IF(B90="","",'1) Company information'!$E$16)</f>
        <v/>
      </c>
      <c r="AI90" s="465"/>
      <c r="AJ90" s="465"/>
      <c r="AK90" s="472"/>
      <c r="AL90" s="466"/>
      <c r="AM90" s="466"/>
      <c r="AN90" s="466"/>
      <c r="AO90" s="467"/>
      <c r="AP90" s="468"/>
      <c r="AQ90" s="468"/>
      <c r="AR90" s="469"/>
      <c r="AS90" s="367"/>
      <c r="AT90" s="367"/>
      <c r="AU90" s="367"/>
      <c r="AV90" s="367"/>
      <c r="AW90" s="367"/>
      <c r="AX90" s="461"/>
      <c r="AY90" s="461"/>
      <c r="AZ90" s="461"/>
      <c r="BA90" s="461"/>
      <c r="BB90" s="461"/>
      <c r="BC90" s="308"/>
      <c r="BD90" s="296"/>
      <c r="BE90" s="329"/>
      <c r="BF90" s="328"/>
      <c r="BG90" s="13"/>
    </row>
    <row r="91" spans="1:59" ht="25.5" hidden="1" customHeight="1" x14ac:dyDescent="0.2">
      <c r="A91" s="45">
        <v>55</v>
      </c>
      <c r="B91" s="509"/>
      <c r="C91" s="509"/>
      <c r="D91" s="509"/>
      <c r="E91" s="509"/>
      <c r="F91" s="509"/>
      <c r="G91" s="509"/>
      <c r="H91" s="509"/>
      <c r="I91" s="509"/>
      <c r="J91" s="509"/>
      <c r="K91" s="509"/>
      <c r="L91" s="509"/>
      <c r="M91" s="509"/>
      <c r="N91" s="509"/>
      <c r="O91" s="509"/>
      <c r="P91" s="509"/>
      <c r="Q91" s="509"/>
      <c r="R91" s="509"/>
      <c r="S91" s="509"/>
      <c r="T91" s="509"/>
      <c r="U91" s="509"/>
      <c r="V91" s="509"/>
      <c r="W91" s="509"/>
      <c r="X91" s="509"/>
      <c r="Y91" s="510"/>
      <c r="Z91" s="462"/>
      <c r="AA91" s="462"/>
      <c r="AB91" s="462"/>
      <c r="AC91" s="462"/>
      <c r="AD91" s="470"/>
      <c r="AE91" s="470"/>
      <c r="AF91" s="470"/>
      <c r="AG91" s="471"/>
      <c r="AH91" s="464" t="str">
        <f>IF(B91="","",'1) Company information'!$E$16)</f>
        <v/>
      </c>
      <c r="AI91" s="465"/>
      <c r="AJ91" s="465"/>
      <c r="AK91" s="472"/>
      <c r="AL91" s="466"/>
      <c r="AM91" s="466"/>
      <c r="AN91" s="466"/>
      <c r="AO91" s="467"/>
      <c r="AP91" s="468"/>
      <c r="AQ91" s="468"/>
      <c r="AR91" s="469"/>
      <c r="AS91" s="367"/>
      <c r="AT91" s="367"/>
      <c r="AU91" s="367"/>
      <c r="AV91" s="367"/>
      <c r="AW91" s="367"/>
      <c r="AX91" s="461"/>
      <c r="AY91" s="461"/>
      <c r="AZ91" s="461"/>
      <c r="BA91" s="461"/>
      <c r="BB91" s="461"/>
      <c r="BC91" s="308"/>
      <c r="BD91" s="296"/>
      <c r="BE91" s="329"/>
      <c r="BF91" s="328"/>
      <c r="BG91" s="13"/>
    </row>
    <row r="92" spans="1:59" x14ac:dyDescent="0.2">
      <c r="A92" s="7"/>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9"/>
      <c r="AE92" s="139"/>
      <c r="AF92" s="139"/>
      <c r="AG92" s="139"/>
      <c r="AH92" s="139"/>
      <c r="AI92" s="139"/>
      <c r="AJ92" s="139"/>
      <c r="AK92" s="139"/>
      <c r="AL92" s="139"/>
      <c r="AM92" s="139"/>
      <c r="AN92" s="139"/>
      <c r="AO92" s="139"/>
      <c r="AP92" s="13"/>
      <c r="AQ92" s="13"/>
      <c r="AR92" s="13"/>
      <c r="AS92" s="13"/>
      <c r="AT92" s="13"/>
      <c r="AU92" s="13"/>
      <c r="AV92" s="13"/>
      <c r="AW92" s="13"/>
      <c r="AX92" s="13"/>
      <c r="AY92" s="13"/>
      <c r="AZ92" s="13"/>
      <c r="BA92" s="13"/>
      <c r="BB92" s="13"/>
      <c r="BC92" s="13"/>
      <c r="BD92" s="298"/>
      <c r="BE92" s="334"/>
      <c r="BF92" s="334"/>
      <c r="BG92" s="13"/>
    </row>
    <row r="93" spans="1:59" ht="15.75" thickBot="1" x14ac:dyDescent="0.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298"/>
      <c r="BE93" s="334"/>
      <c r="BF93" s="334"/>
      <c r="BG93" s="13"/>
    </row>
    <row r="94" spans="1:59" ht="21" x14ac:dyDescent="0.35">
      <c r="A94" s="7"/>
      <c r="B94" s="18" t="s">
        <v>144</v>
      </c>
      <c r="C94" s="18"/>
      <c r="D94" s="18"/>
      <c r="E94" s="18"/>
      <c r="F94" s="18"/>
      <c r="G94" s="18"/>
      <c r="H94" s="18"/>
      <c r="I94" s="18"/>
      <c r="J94" s="18"/>
      <c r="K94" s="18"/>
      <c r="L94" s="18"/>
      <c r="M94" s="18"/>
      <c r="N94" s="18"/>
      <c r="O94" s="18"/>
      <c r="P94" s="18"/>
      <c r="Q94" s="18"/>
      <c r="R94" s="18"/>
      <c r="S94" s="18"/>
      <c r="T94" s="18"/>
      <c r="U94" s="18"/>
      <c r="V94" s="18"/>
      <c r="W94" s="18"/>
      <c r="X94" s="13"/>
      <c r="Y94" s="13"/>
    </row>
    <row r="95" spans="1:59" x14ac:dyDescent="0.2">
      <c r="A95" s="7"/>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59" ht="33.75" customHeight="1" x14ac:dyDescent="0.2">
      <c r="A96" s="7"/>
      <c r="B96" s="357" t="s">
        <v>145</v>
      </c>
      <c r="C96" s="357"/>
      <c r="D96" s="357"/>
      <c r="E96" s="357"/>
      <c r="F96" s="357"/>
      <c r="G96" s="357"/>
      <c r="H96" s="357"/>
      <c r="I96" s="357"/>
      <c r="J96" s="357"/>
      <c r="K96" s="357"/>
      <c r="L96" s="357"/>
      <c r="M96" s="357"/>
      <c r="N96" s="357"/>
      <c r="O96" s="357"/>
      <c r="P96" s="357"/>
      <c r="Q96" s="357"/>
      <c r="R96" s="357"/>
      <c r="S96" s="357"/>
      <c r="T96" s="357"/>
      <c r="U96" s="357"/>
      <c r="V96" s="357"/>
      <c r="W96" s="357"/>
      <c r="X96" s="13"/>
      <c r="Y96" s="13"/>
    </row>
    <row r="97" spans="1:25" x14ac:dyDescent="0.2">
      <c r="A97" s="7"/>
      <c r="B97" s="14"/>
      <c r="C97" s="13"/>
      <c r="D97" s="13"/>
      <c r="E97" s="13"/>
      <c r="F97" s="13"/>
      <c r="G97" s="13"/>
      <c r="H97" s="13"/>
      <c r="I97" s="13"/>
      <c r="J97" s="13"/>
      <c r="K97" s="13"/>
      <c r="L97" s="13"/>
      <c r="M97" s="13"/>
      <c r="N97" s="13"/>
      <c r="O97" s="13"/>
      <c r="P97" s="13"/>
      <c r="Q97" s="13"/>
      <c r="R97" s="13"/>
      <c r="S97" s="13"/>
      <c r="T97" s="13"/>
      <c r="U97" s="13"/>
      <c r="V97" s="13"/>
      <c r="W97" s="13"/>
      <c r="X97" s="13"/>
      <c r="Y97" s="13"/>
    </row>
    <row r="98" spans="1:25" x14ac:dyDescent="0.25">
      <c r="A98" s="7" t="s">
        <v>172</v>
      </c>
      <c r="B98" s="36" t="s">
        <v>159</v>
      </c>
      <c r="C98" s="36"/>
      <c r="D98" s="36"/>
      <c r="E98" s="36"/>
      <c r="F98" s="36"/>
      <c r="G98" s="36"/>
      <c r="H98" s="36"/>
      <c r="I98" s="36"/>
      <c r="J98" s="36"/>
      <c r="K98" s="36"/>
      <c r="L98" s="36"/>
      <c r="M98" s="36"/>
      <c r="N98" s="36"/>
      <c r="O98" s="36"/>
      <c r="P98" s="36"/>
      <c r="Q98" s="36"/>
      <c r="R98" s="36"/>
      <c r="S98" s="36"/>
      <c r="T98" s="36" t="s">
        <v>388</v>
      </c>
      <c r="U98" s="36"/>
      <c r="V98" s="36"/>
      <c r="W98" s="36"/>
      <c r="X98" s="13"/>
      <c r="Y98" s="13"/>
    </row>
    <row r="99" spans="1:25" ht="25.5" customHeight="1" x14ac:dyDescent="0.25">
      <c r="A99" s="7"/>
      <c r="B99" s="78" t="s">
        <v>146</v>
      </c>
      <c r="C99" s="78"/>
      <c r="D99" s="78"/>
      <c r="E99" s="78"/>
      <c r="F99" s="78"/>
      <c r="G99" s="78"/>
      <c r="H99" s="78"/>
      <c r="I99" s="78"/>
      <c r="J99" s="78"/>
      <c r="K99" s="78"/>
      <c r="L99" s="78"/>
      <c r="M99" s="78"/>
      <c r="N99" s="78"/>
      <c r="O99" s="78"/>
      <c r="P99" s="78"/>
      <c r="Q99" s="78"/>
      <c r="R99" s="460">
        <f>'1) Company information'!$E$16</f>
        <v>0</v>
      </c>
      <c r="S99" s="460"/>
      <c r="T99" s="497"/>
      <c r="U99" s="497"/>
      <c r="V99" s="497"/>
      <c r="W99" s="497"/>
      <c r="X99" s="13"/>
      <c r="Y99" s="13"/>
    </row>
    <row r="100" spans="1:25" ht="25.5" customHeight="1" x14ac:dyDescent="0.25">
      <c r="A100" s="7"/>
      <c r="B100" s="78" t="s">
        <v>147</v>
      </c>
      <c r="C100" s="78"/>
      <c r="D100" s="78"/>
      <c r="E100" s="78"/>
      <c r="F100" s="78"/>
      <c r="G100" s="78"/>
      <c r="H100" s="78"/>
      <c r="I100" s="78"/>
      <c r="J100" s="78"/>
      <c r="K100" s="78"/>
      <c r="L100" s="78"/>
      <c r="M100" s="78"/>
      <c r="N100" s="78"/>
      <c r="O100" s="78"/>
      <c r="P100" s="78"/>
      <c r="Q100" s="78"/>
      <c r="R100" s="460">
        <f>'1) Company information'!$E$16</f>
        <v>0</v>
      </c>
      <c r="S100" s="460"/>
      <c r="T100" s="497"/>
      <c r="U100" s="497"/>
      <c r="V100" s="497"/>
      <c r="W100" s="497"/>
      <c r="X100" s="13"/>
      <c r="Y100" s="13"/>
    </row>
    <row r="101" spans="1:25" ht="25.5" customHeight="1" x14ac:dyDescent="0.25">
      <c r="A101" s="7"/>
      <c r="B101" s="78" t="s">
        <v>148</v>
      </c>
      <c r="C101" s="78"/>
      <c r="D101" s="78"/>
      <c r="E101" s="78"/>
      <c r="F101" s="78"/>
      <c r="G101" s="78"/>
      <c r="H101" s="78"/>
      <c r="I101" s="78"/>
      <c r="J101" s="78"/>
      <c r="K101" s="78"/>
      <c r="L101" s="78"/>
      <c r="M101" s="78"/>
      <c r="N101" s="78"/>
      <c r="O101" s="78"/>
      <c r="P101" s="78"/>
      <c r="Q101" s="78"/>
      <c r="R101" s="460">
        <f>'1) Company information'!$E$16</f>
        <v>0</v>
      </c>
      <c r="S101" s="460"/>
      <c r="T101" s="497"/>
      <c r="U101" s="497"/>
      <c r="V101" s="497"/>
      <c r="W101" s="497"/>
      <c r="X101" s="13"/>
      <c r="Y101" s="13"/>
    </row>
    <row r="102" spans="1:25" ht="25.5" customHeight="1" x14ac:dyDescent="0.25">
      <c r="A102" s="7"/>
      <c r="B102" s="78" t="s">
        <v>149</v>
      </c>
      <c r="C102" s="78"/>
      <c r="D102" s="78"/>
      <c r="E102" s="78"/>
      <c r="F102" s="78"/>
      <c r="G102" s="78"/>
      <c r="H102" s="78"/>
      <c r="I102" s="78"/>
      <c r="J102" s="78"/>
      <c r="K102" s="78"/>
      <c r="L102" s="78"/>
      <c r="M102" s="78"/>
      <c r="N102" s="78"/>
      <c r="O102" s="78"/>
      <c r="P102" s="78"/>
      <c r="Q102" s="78"/>
      <c r="R102" s="460">
        <f>'1) Company information'!$E$16</f>
        <v>0</v>
      </c>
      <c r="S102" s="460"/>
      <c r="T102" s="497"/>
      <c r="U102" s="497"/>
      <c r="V102" s="497"/>
      <c r="W102" s="497"/>
      <c r="X102" s="13"/>
      <c r="Y102" s="13"/>
    </row>
    <row r="103" spans="1:25" ht="25.5" customHeight="1" x14ac:dyDescent="0.25">
      <c r="A103" s="7"/>
      <c r="B103" s="109" t="s">
        <v>150</v>
      </c>
      <c r="C103" s="78"/>
      <c r="D103" s="78"/>
      <c r="E103" s="78"/>
      <c r="F103" s="78"/>
      <c r="G103" s="78"/>
      <c r="H103" s="78"/>
      <c r="I103" s="78"/>
      <c r="J103" s="78"/>
      <c r="K103" s="78"/>
      <c r="L103" s="78"/>
      <c r="M103" s="78"/>
      <c r="N103" s="78"/>
      <c r="O103" s="78"/>
      <c r="P103" s="78"/>
      <c r="Q103" s="78"/>
      <c r="R103" s="460">
        <f>'1) Company information'!$E$16</f>
        <v>0</v>
      </c>
      <c r="S103" s="460"/>
      <c r="T103" s="497"/>
      <c r="U103" s="497"/>
      <c r="V103" s="497"/>
      <c r="W103" s="497"/>
      <c r="X103" s="13"/>
      <c r="Y103" s="13"/>
    </row>
    <row r="104" spans="1:25" ht="25.5" customHeight="1" x14ac:dyDescent="0.25">
      <c r="A104" s="7"/>
      <c r="B104" s="109" t="s">
        <v>151</v>
      </c>
      <c r="C104" s="78"/>
      <c r="D104" s="78"/>
      <c r="E104" s="78"/>
      <c r="F104" s="78"/>
      <c r="G104" s="78"/>
      <c r="H104" s="78"/>
      <c r="I104" s="78"/>
      <c r="J104" s="78"/>
      <c r="K104" s="78"/>
      <c r="L104" s="78"/>
      <c r="M104" s="78"/>
      <c r="N104" s="78"/>
      <c r="O104" s="78"/>
      <c r="P104" s="78"/>
      <c r="Q104" s="78"/>
      <c r="R104" s="460">
        <f>'1) Company information'!$E$16</f>
        <v>0</v>
      </c>
      <c r="S104" s="460"/>
      <c r="T104" s="497"/>
      <c r="U104" s="497"/>
      <c r="V104" s="497"/>
      <c r="W104" s="497"/>
      <c r="X104" s="13"/>
      <c r="Y104" s="13"/>
    </row>
    <row r="105" spans="1:25" ht="25.5" customHeight="1" x14ac:dyDescent="0.25">
      <c r="A105" s="7"/>
      <c r="B105" s="109" t="s">
        <v>1107</v>
      </c>
      <c r="C105" s="78"/>
      <c r="D105" s="78"/>
      <c r="E105" s="78"/>
      <c r="F105" s="78"/>
      <c r="G105" s="78"/>
      <c r="H105" s="78"/>
      <c r="I105" s="78"/>
      <c r="J105" s="78"/>
      <c r="K105" s="78"/>
      <c r="L105" s="78"/>
      <c r="M105" s="78"/>
      <c r="N105" s="78"/>
      <c r="O105" s="78"/>
      <c r="P105" s="78"/>
      <c r="Q105" s="78"/>
      <c r="R105" s="460">
        <f>'1) Company information'!$E$16</f>
        <v>0</v>
      </c>
      <c r="S105" s="460"/>
      <c r="T105" s="497"/>
      <c r="U105" s="497"/>
      <c r="V105" s="497"/>
      <c r="W105" s="497"/>
      <c r="X105" s="13"/>
      <c r="Y105" s="13"/>
    </row>
    <row r="106" spans="1:25" ht="25.5" customHeight="1" x14ac:dyDescent="0.25">
      <c r="A106" s="7"/>
      <c r="B106" s="78" t="s">
        <v>153</v>
      </c>
      <c r="C106" s="78"/>
      <c r="D106" s="78"/>
      <c r="E106" s="78"/>
      <c r="F106" s="78"/>
      <c r="G106" s="78"/>
      <c r="H106" s="78"/>
      <c r="I106" s="78"/>
      <c r="J106" s="78"/>
      <c r="K106" s="78"/>
      <c r="L106" s="78"/>
      <c r="M106" s="78"/>
      <c r="N106" s="78"/>
      <c r="O106" s="78"/>
      <c r="P106" s="78"/>
      <c r="Q106" s="78"/>
      <c r="R106" s="460">
        <f>'1) Company information'!$E$16</f>
        <v>0</v>
      </c>
      <c r="S106" s="460"/>
      <c r="T106" s="497"/>
      <c r="U106" s="497"/>
      <c r="V106" s="497"/>
      <c r="W106" s="497"/>
      <c r="X106" s="13"/>
      <c r="Y106" s="13"/>
    </row>
    <row r="107" spans="1:25" ht="25.5" customHeight="1" x14ac:dyDescent="0.25">
      <c r="A107" s="7"/>
      <c r="B107" s="109" t="s">
        <v>1108</v>
      </c>
      <c r="C107" s="78"/>
      <c r="D107" s="78"/>
      <c r="E107" s="78"/>
      <c r="F107" s="78"/>
      <c r="G107" s="78"/>
      <c r="H107" s="78"/>
      <c r="I107" s="78"/>
      <c r="J107" s="78"/>
      <c r="K107" s="78"/>
      <c r="L107" s="78"/>
      <c r="M107" s="78"/>
      <c r="N107" s="78"/>
      <c r="O107" s="78"/>
      <c r="P107" s="78"/>
      <c r="Q107" s="78"/>
      <c r="R107" s="460">
        <f>'1) Company information'!$E$16</f>
        <v>0</v>
      </c>
      <c r="S107" s="460"/>
      <c r="T107" s="497"/>
      <c r="U107" s="497"/>
      <c r="V107" s="497"/>
      <c r="W107" s="497"/>
      <c r="X107" s="13"/>
      <c r="Y107" s="13"/>
    </row>
    <row r="108" spans="1:25" ht="25.5" customHeight="1" x14ac:dyDescent="0.25">
      <c r="A108" s="7"/>
      <c r="B108" s="78" t="s">
        <v>77</v>
      </c>
      <c r="C108" s="78"/>
      <c r="D108" s="78"/>
      <c r="E108" s="78"/>
      <c r="F108" s="78"/>
      <c r="G108" s="78"/>
      <c r="H108" s="78"/>
      <c r="I108" s="78"/>
      <c r="J108" s="78"/>
      <c r="K108" s="78"/>
      <c r="L108" s="78"/>
      <c r="M108" s="78"/>
      <c r="N108" s="78"/>
      <c r="O108" s="78"/>
      <c r="P108" s="78"/>
      <c r="Q108" s="78"/>
      <c r="R108" s="460">
        <f>'1) Company information'!$E$16</f>
        <v>0</v>
      </c>
      <c r="S108" s="460"/>
      <c r="T108" s="497"/>
      <c r="U108" s="497"/>
      <c r="V108" s="497"/>
      <c r="W108" s="497"/>
      <c r="X108" s="13"/>
      <c r="Y108" s="13"/>
    </row>
    <row r="109" spans="1:25" ht="25.5" customHeight="1" x14ac:dyDescent="0.25">
      <c r="A109" s="7"/>
      <c r="B109" s="109" t="s">
        <v>1109</v>
      </c>
      <c r="C109" s="78"/>
      <c r="D109" s="78"/>
      <c r="E109" s="78"/>
      <c r="F109" s="78"/>
      <c r="G109" s="78"/>
      <c r="H109" s="78"/>
      <c r="I109" s="78"/>
      <c r="J109" s="78"/>
      <c r="K109" s="78"/>
      <c r="L109" s="78"/>
      <c r="M109" s="78"/>
      <c r="N109" s="78"/>
      <c r="O109" s="78"/>
      <c r="P109" s="78"/>
      <c r="Q109" s="78"/>
      <c r="R109" s="460">
        <f>'1) Company information'!$E$16</f>
        <v>0</v>
      </c>
      <c r="S109" s="460"/>
      <c r="T109" s="497"/>
      <c r="U109" s="497"/>
      <c r="V109" s="497"/>
      <c r="W109" s="497"/>
      <c r="X109" s="13"/>
      <c r="Y109" s="13"/>
    </row>
    <row r="110" spans="1:25" ht="25.5" customHeight="1" x14ac:dyDescent="0.25">
      <c r="A110" s="7"/>
      <c r="B110" s="109" t="s">
        <v>1110</v>
      </c>
      <c r="C110" s="78"/>
      <c r="D110" s="78"/>
      <c r="E110" s="78"/>
      <c r="F110" s="78"/>
      <c r="G110" s="78"/>
      <c r="H110" s="78"/>
      <c r="I110" s="78"/>
      <c r="J110" s="78"/>
      <c r="K110" s="78"/>
      <c r="L110" s="78"/>
      <c r="M110" s="78"/>
      <c r="N110" s="78"/>
      <c r="O110" s="78"/>
      <c r="P110" s="78"/>
      <c r="Q110" s="78"/>
      <c r="R110" s="460">
        <f>'1) Company information'!$E$16</f>
        <v>0</v>
      </c>
      <c r="S110" s="460"/>
      <c r="T110" s="497"/>
      <c r="U110" s="497"/>
      <c r="V110" s="497"/>
      <c r="W110" s="497"/>
      <c r="X110" s="13"/>
      <c r="Y110" s="13"/>
    </row>
    <row r="111" spans="1:25" ht="25.5" customHeight="1" x14ac:dyDescent="0.25">
      <c r="A111" s="7"/>
      <c r="B111" s="78" t="s">
        <v>157</v>
      </c>
      <c r="C111" s="78"/>
      <c r="D111" s="78"/>
      <c r="E111" s="78"/>
      <c r="F111" s="78"/>
      <c r="G111" s="78"/>
      <c r="H111" s="78"/>
      <c r="I111" s="78"/>
      <c r="J111" s="78"/>
      <c r="K111" s="78"/>
      <c r="L111" s="78"/>
      <c r="M111" s="78"/>
      <c r="N111" s="78"/>
      <c r="O111" s="78"/>
      <c r="P111" s="78"/>
      <c r="Q111" s="78"/>
      <c r="R111" s="460">
        <f>'1) Company information'!$E$16</f>
        <v>0</v>
      </c>
      <c r="S111" s="460"/>
      <c r="T111" s="497"/>
      <c r="U111" s="497"/>
      <c r="V111" s="497"/>
      <c r="W111" s="497"/>
      <c r="X111" s="13"/>
      <c r="Y111" s="13"/>
    </row>
    <row r="112" spans="1:25" ht="25.5" customHeight="1" x14ac:dyDescent="0.25">
      <c r="A112" s="7"/>
      <c r="B112" s="78" t="s">
        <v>158</v>
      </c>
      <c r="C112" s="78"/>
      <c r="D112" s="78"/>
      <c r="E112" s="78"/>
      <c r="F112" s="78"/>
      <c r="G112" s="78"/>
      <c r="H112" s="78"/>
      <c r="I112" s="78"/>
      <c r="J112" s="78"/>
      <c r="K112" s="78"/>
      <c r="L112" s="78"/>
      <c r="M112" s="78"/>
      <c r="N112" s="78"/>
      <c r="O112" s="78"/>
      <c r="P112" s="78"/>
      <c r="Q112" s="78"/>
      <c r="R112" s="460">
        <f>'1) Company information'!$E$16</f>
        <v>0</v>
      </c>
      <c r="S112" s="460"/>
      <c r="T112" s="497"/>
      <c r="U112" s="497"/>
      <c r="V112" s="497"/>
      <c r="W112" s="497"/>
      <c r="X112" s="13"/>
      <c r="Y112" s="13"/>
    </row>
    <row r="113" spans="1:25" ht="25.5" customHeight="1" x14ac:dyDescent="0.25">
      <c r="A113" s="7"/>
      <c r="B113" s="356" t="s">
        <v>10</v>
      </c>
      <c r="C113" s="448"/>
      <c r="D113" s="448"/>
      <c r="E113" s="448"/>
      <c r="F113" s="448"/>
      <c r="G113" s="378"/>
      <c r="H113" s="378"/>
      <c r="I113" s="378"/>
      <c r="J113" s="378"/>
      <c r="K113" s="378"/>
      <c r="L113" s="378"/>
      <c r="M113" s="378"/>
      <c r="N113" s="378"/>
      <c r="O113" s="378"/>
      <c r="P113" s="378"/>
      <c r="Q113" s="499"/>
      <c r="R113" s="460">
        <f>'1) Company information'!$E$16</f>
        <v>0</v>
      </c>
      <c r="S113" s="460"/>
      <c r="T113" s="505"/>
      <c r="U113" s="505"/>
      <c r="V113" s="505"/>
      <c r="W113" s="506"/>
      <c r="X113" s="13"/>
      <c r="Y113" s="13"/>
    </row>
    <row r="114" spans="1:25" x14ac:dyDescent="0.2">
      <c r="A114" s="7"/>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x14ac:dyDescent="0.2">
      <c r="A115" s="7"/>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ht="15.75" thickBot="1" x14ac:dyDescent="0.25">
      <c r="A116" s="7"/>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ht="21" x14ac:dyDescent="0.35">
      <c r="A117" s="7"/>
      <c r="B117" s="18" t="s">
        <v>160</v>
      </c>
      <c r="C117" s="18"/>
      <c r="D117" s="18"/>
      <c r="E117" s="18"/>
      <c r="F117" s="18"/>
      <c r="G117" s="18"/>
      <c r="H117" s="18"/>
      <c r="I117" s="18"/>
      <c r="J117" s="18"/>
      <c r="K117" s="18"/>
      <c r="L117" s="18"/>
      <c r="M117" s="18"/>
      <c r="N117" s="18"/>
      <c r="O117" s="18"/>
      <c r="P117" s="18"/>
      <c r="Q117" s="18"/>
      <c r="R117" s="18"/>
      <c r="S117" s="18"/>
      <c r="T117" s="18"/>
      <c r="U117" s="18"/>
      <c r="V117" s="18"/>
      <c r="W117" s="18"/>
      <c r="X117" s="13"/>
      <c r="Y117" s="13"/>
    </row>
    <row r="118" spans="1:25" x14ac:dyDescent="0.2">
      <c r="A118" s="7"/>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spans="1:25" x14ac:dyDescent="0.2">
      <c r="A119" s="7" t="s">
        <v>173</v>
      </c>
      <c r="B119" s="14" t="s">
        <v>161</v>
      </c>
      <c r="C119" s="14"/>
      <c r="D119" s="14"/>
      <c r="E119" s="14"/>
      <c r="F119" s="14"/>
      <c r="G119" s="14"/>
      <c r="H119" s="14"/>
      <c r="I119" s="14"/>
      <c r="J119" s="14"/>
      <c r="K119" s="14"/>
      <c r="L119" s="14"/>
      <c r="M119" s="14"/>
      <c r="N119" s="14"/>
      <c r="O119" s="14"/>
      <c r="P119" s="14"/>
      <c r="Q119" s="14"/>
      <c r="R119" s="14"/>
      <c r="S119" s="14"/>
      <c r="T119" s="14" t="s">
        <v>388</v>
      </c>
      <c r="U119" s="14"/>
      <c r="V119" s="13"/>
      <c r="W119" s="13"/>
      <c r="X119" s="13"/>
      <c r="Y119" s="13"/>
    </row>
    <row r="120" spans="1:25" ht="25.5" customHeight="1" x14ac:dyDescent="0.25">
      <c r="A120" s="7"/>
      <c r="B120" s="78" t="s">
        <v>162</v>
      </c>
      <c r="C120" s="78"/>
      <c r="D120" s="78"/>
      <c r="E120" s="78"/>
      <c r="F120" s="78"/>
      <c r="G120" s="78"/>
      <c r="H120" s="78"/>
      <c r="I120" s="78"/>
      <c r="J120" s="78"/>
      <c r="K120" s="78"/>
      <c r="L120" s="78"/>
      <c r="M120" s="78"/>
      <c r="N120" s="78"/>
      <c r="O120" s="78"/>
      <c r="P120" s="78"/>
      <c r="Q120" s="78"/>
      <c r="R120" s="460">
        <f>'1) Company information'!$E$16</f>
        <v>0</v>
      </c>
      <c r="S120" s="460"/>
      <c r="T120" s="391"/>
      <c r="U120" s="391"/>
      <c r="V120" s="391"/>
      <c r="W120" s="391"/>
      <c r="X120" s="13"/>
      <c r="Y120" s="13"/>
    </row>
    <row r="121" spans="1:25" ht="25.5" customHeight="1" x14ac:dyDescent="0.25">
      <c r="A121" s="7"/>
      <c r="B121" s="78" t="s">
        <v>74</v>
      </c>
      <c r="C121" s="78"/>
      <c r="D121" s="78"/>
      <c r="E121" s="78"/>
      <c r="F121" s="78"/>
      <c r="G121" s="78"/>
      <c r="H121" s="78"/>
      <c r="I121" s="78"/>
      <c r="J121" s="78"/>
      <c r="K121" s="78"/>
      <c r="L121" s="78"/>
      <c r="M121" s="78"/>
      <c r="N121" s="78"/>
      <c r="O121" s="78"/>
      <c r="P121" s="78"/>
      <c r="Q121" s="78"/>
      <c r="R121" s="460">
        <f>'1) Company information'!$E$16</f>
        <v>0</v>
      </c>
      <c r="S121" s="460"/>
      <c r="T121" s="391"/>
      <c r="U121" s="391"/>
      <c r="V121" s="391"/>
      <c r="W121" s="391"/>
      <c r="X121" s="13"/>
      <c r="Y121" s="13"/>
    </row>
    <row r="122" spans="1:25" ht="25.5" customHeight="1" x14ac:dyDescent="0.25">
      <c r="A122" s="7"/>
      <c r="B122" s="78" t="s">
        <v>163</v>
      </c>
      <c r="C122" s="78"/>
      <c r="D122" s="78"/>
      <c r="E122" s="78"/>
      <c r="F122" s="78"/>
      <c r="G122" s="78"/>
      <c r="H122" s="78"/>
      <c r="I122" s="78"/>
      <c r="J122" s="78"/>
      <c r="K122" s="78"/>
      <c r="L122" s="78"/>
      <c r="M122" s="78"/>
      <c r="N122" s="78"/>
      <c r="O122" s="78"/>
      <c r="P122" s="78"/>
      <c r="Q122" s="78"/>
      <c r="R122" s="460">
        <f>'1) Company information'!$E$16</f>
        <v>0</v>
      </c>
      <c r="S122" s="460"/>
      <c r="T122" s="391"/>
      <c r="U122" s="391"/>
      <c r="V122" s="391"/>
      <c r="W122" s="391"/>
      <c r="X122" s="13"/>
      <c r="Y122" s="13"/>
    </row>
    <row r="123" spans="1:25" ht="25.5" customHeight="1" x14ac:dyDescent="0.25">
      <c r="A123" s="7"/>
      <c r="B123" s="78" t="s">
        <v>75</v>
      </c>
      <c r="C123" s="78"/>
      <c r="D123" s="78"/>
      <c r="E123" s="78"/>
      <c r="F123" s="78"/>
      <c r="G123" s="78"/>
      <c r="H123" s="78"/>
      <c r="I123" s="78"/>
      <c r="J123" s="78"/>
      <c r="K123" s="78"/>
      <c r="L123" s="78"/>
      <c r="M123" s="78"/>
      <c r="N123" s="78"/>
      <c r="O123" s="78"/>
      <c r="P123" s="78"/>
      <c r="Q123" s="78"/>
      <c r="R123" s="460">
        <f>'1) Company information'!$E$16</f>
        <v>0</v>
      </c>
      <c r="S123" s="460"/>
      <c r="T123" s="391"/>
      <c r="U123" s="391"/>
      <c r="V123" s="391"/>
      <c r="W123" s="391"/>
      <c r="X123" s="13"/>
      <c r="Y123" s="13"/>
    </row>
    <row r="124" spans="1:25" ht="25.5" customHeight="1" x14ac:dyDescent="0.25">
      <c r="A124" s="7"/>
      <c r="B124" s="109" t="s">
        <v>1111</v>
      </c>
      <c r="C124" s="78"/>
      <c r="D124" s="78"/>
      <c r="E124" s="78"/>
      <c r="F124" s="78"/>
      <c r="G124" s="78"/>
      <c r="H124" s="78"/>
      <c r="I124" s="78"/>
      <c r="J124" s="78"/>
      <c r="K124" s="78"/>
      <c r="L124" s="78"/>
      <c r="M124" s="78"/>
      <c r="N124" s="78"/>
      <c r="O124" s="78"/>
      <c r="P124" s="78"/>
      <c r="Q124" s="78"/>
      <c r="R124" s="460">
        <f>'1) Company information'!$E$16</f>
        <v>0</v>
      </c>
      <c r="S124" s="460"/>
      <c r="T124" s="391"/>
      <c r="U124" s="391"/>
      <c r="V124" s="391"/>
      <c r="W124" s="391"/>
      <c r="X124" s="13"/>
      <c r="Y124" s="13"/>
    </row>
    <row r="125" spans="1:25" ht="25.5" customHeight="1" x14ac:dyDescent="0.25">
      <c r="A125" s="7"/>
      <c r="B125" s="109" t="s">
        <v>1112</v>
      </c>
      <c r="C125" s="78"/>
      <c r="D125" s="78"/>
      <c r="E125" s="78"/>
      <c r="F125" s="78"/>
      <c r="G125" s="78"/>
      <c r="H125" s="78"/>
      <c r="I125" s="78"/>
      <c r="J125" s="78"/>
      <c r="K125" s="78"/>
      <c r="L125" s="78"/>
      <c r="M125" s="78"/>
      <c r="N125" s="78"/>
      <c r="O125" s="78"/>
      <c r="P125" s="78"/>
      <c r="Q125" s="78"/>
      <c r="R125" s="460">
        <f>'1) Company information'!$E$16</f>
        <v>0</v>
      </c>
      <c r="S125" s="460"/>
      <c r="T125" s="391"/>
      <c r="U125" s="391"/>
      <c r="V125" s="391"/>
      <c r="W125" s="391"/>
      <c r="X125" s="13"/>
      <c r="Y125" s="13"/>
    </row>
    <row r="126" spans="1:25" ht="25.5" customHeight="1" x14ac:dyDescent="0.25">
      <c r="A126" s="7"/>
      <c r="B126" s="109" t="s">
        <v>1113</v>
      </c>
      <c r="C126" s="336"/>
      <c r="D126" s="336"/>
      <c r="E126" s="336"/>
      <c r="F126" s="336"/>
      <c r="G126" s="336"/>
      <c r="H126" s="336"/>
      <c r="I126" s="336"/>
      <c r="J126" s="336"/>
      <c r="K126" s="336"/>
      <c r="L126" s="336"/>
      <c r="M126" s="336"/>
      <c r="N126" s="336"/>
      <c r="O126" s="336"/>
      <c r="P126" s="336"/>
      <c r="Q126" s="336"/>
      <c r="R126" s="460">
        <f>'1) Company information'!$E$16</f>
        <v>0</v>
      </c>
      <c r="S126" s="460"/>
      <c r="T126" s="391"/>
      <c r="U126" s="391"/>
      <c r="V126" s="391"/>
      <c r="W126" s="391"/>
      <c r="X126" s="337"/>
      <c r="Y126" s="337"/>
    </row>
    <row r="127" spans="1:25" ht="25.5" customHeight="1" x14ac:dyDescent="0.25">
      <c r="A127" s="7"/>
      <c r="B127" s="356" t="s">
        <v>10</v>
      </c>
      <c r="C127" s="448"/>
      <c r="D127" s="448"/>
      <c r="E127" s="448"/>
      <c r="F127" s="448"/>
      <c r="G127" s="378"/>
      <c r="H127" s="378"/>
      <c r="I127" s="378"/>
      <c r="J127" s="378"/>
      <c r="K127" s="378"/>
      <c r="L127" s="378"/>
      <c r="M127" s="378"/>
      <c r="N127" s="378"/>
      <c r="O127" s="378"/>
      <c r="P127" s="378"/>
      <c r="Q127" s="499"/>
      <c r="R127" s="460">
        <f>'1) Company information'!$E$16</f>
        <v>0</v>
      </c>
      <c r="S127" s="460"/>
      <c r="T127" s="391"/>
      <c r="U127" s="391"/>
      <c r="V127" s="391"/>
      <c r="W127" s="391"/>
      <c r="X127" s="13"/>
      <c r="Y127" s="13"/>
    </row>
    <row r="128" spans="1:25" x14ac:dyDescent="0.2">
      <c r="A128" s="7"/>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spans="1:25" x14ac:dyDescent="0.2">
      <c r="A129" s="7"/>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15.75" thickBot="1" x14ac:dyDescent="0.25">
      <c r="A130" s="7"/>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25" ht="21" x14ac:dyDescent="0.35">
      <c r="A131" s="7"/>
      <c r="B131" s="18" t="s">
        <v>975</v>
      </c>
      <c r="C131" s="18"/>
      <c r="D131" s="18"/>
      <c r="E131" s="18"/>
      <c r="F131" s="18"/>
      <c r="G131" s="18"/>
      <c r="H131" s="18"/>
      <c r="I131" s="18"/>
      <c r="J131" s="18"/>
      <c r="K131" s="18"/>
      <c r="L131" s="18"/>
      <c r="M131" s="18"/>
      <c r="N131" s="18"/>
      <c r="O131" s="18"/>
      <c r="P131" s="18"/>
      <c r="Q131" s="18"/>
      <c r="R131" s="18"/>
      <c r="S131" s="18"/>
      <c r="T131" s="18"/>
      <c r="U131" s="18"/>
      <c r="V131" s="18"/>
      <c r="W131" s="18"/>
      <c r="X131" s="13"/>
      <c r="Y131" s="13"/>
    </row>
    <row r="132" spans="1:25" x14ac:dyDescent="0.2">
      <c r="A132" s="7"/>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spans="1:25" x14ac:dyDescent="0.2">
      <c r="A133" s="7" t="s">
        <v>174</v>
      </c>
      <c r="B133" s="14" t="s">
        <v>900</v>
      </c>
      <c r="C133" s="14"/>
      <c r="D133" s="14"/>
      <c r="E133" s="14"/>
      <c r="F133" s="14"/>
      <c r="G133" s="14"/>
      <c r="H133" s="14"/>
      <c r="I133" s="14"/>
      <c r="J133" s="14"/>
      <c r="K133" s="14"/>
      <c r="L133" s="14"/>
      <c r="M133" s="14"/>
      <c r="N133" s="14"/>
      <c r="O133" s="14"/>
      <c r="P133" s="14"/>
      <c r="Q133" s="14"/>
      <c r="R133" s="14"/>
      <c r="S133" s="14"/>
      <c r="T133" s="14" t="s">
        <v>388</v>
      </c>
      <c r="U133" s="14"/>
      <c r="V133" s="14"/>
      <c r="W133" s="13"/>
      <c r="X133" s="13"/>
      <c r="Y133" s="13"/>
    </row>
    <row r="134" spans="1:25" ht="25.5" customHeight="1" x14ac:dyDescent="0.25">
      <c r="A134" s="7"/>
      <c r="B134" s="78" t="s">
        <v>165</v>
      </c>
      <c r="C134" s="78"/>
      <c r="D134" s="78"/>
      <c r="E134" s="78"/>
      <c r="F134" s="78"/>
      <c r="G134" s="78"/>
      <c r="H134" s="78"/>
      <c r="I134" s="78"/>
      <c r="J134" s="78"/>
      <c r="K134" s="78"/>
      <c r="L134" s="78"/>
      <c r="M134" s="78"/>
      <c r="N134" s="78"/>
      <c r="O134" s="78"/>
      <c r="P134" s="78"/>
      <c r="Q134" s="78"/>
      <c r="R134" s="460">
        <f>'1) Company information'!$E$16</f>
        <v>0</v>
      </c>
      <c r="S134" s="460"/>
      <c r="T134" s="391"/>
      <c r="U134" s="391"/>
      <c r="V134" s="391"/>
      <c r="W134" s="391"/>
      <c r="X134" s="13"/>
      <c r="Y134" s="13"/>
    </row>
    <row r="135" spans="1:25" ht="25.5" customHeight="1" x14ac:dyDescent="0.25">
      <c r="A135" s="7"/>
      <c r="B135" s="78" t="s">
        <v>228</v>
      </c>
      <c r="C135" s="78"/>
      <c r="D135" s="78"/>
      <c r="E135" s="78"/>
      <c r="F135" s="78"/>
      <c r="G135" s="78"/>
      <c r="H135" s="78"/>
      <c r="I135" s="78"/>
      <c r="J135" s="78"/>
      <c r="K135" s="78"/>
      <c r="L135" s="78"/>
      <c r="M135" s="78"/>
      <c r="N135" s="78"/>
      <c r="O135" s="78"/>
      <c r="P135" s="78"/>
      <c r="Q135" s="78"/>
      <c r="R135" s="460">
        <f>'1) Company information'!$E$16</f>
        <v>0</v>
      </c>
      <c r="S135" s="460"/>
      <c r="T135" s="391"/>
      <c r="U135" s="391"/>
      <c r="V135" s="391"/>
      <c r="W135" s="391"/>
      <c r="X135" s="13"/>
      <c r="Y135" s="13"/>
    </row>
    <row r="136" spans="1:25" ht="25.5" customHeight="1" x14ac:dyDescent="0.25">
      <c r="A136" s="7"/>
      <c r="B136" s="109" t="s">
        <v>1114</v>
      </c>
      <c r="C136" s="78"/>
      <c r="D136" s="78"/>
      <c r="E136" s="78"/>
      <c r="F136" s="78"/>
      <c r="G136" s="78"/>
      <c r="H136" s="78"/>
      <c r="I136" s="78"/>
      <c r="J136" s="78"/>
      <c r="K136" s="78"/>
      <c r="L136" s="78"/>
      <c r="M136" s="78"/>
      <c r="N136" s="78"/>
      <c r="O136" s="78"/>
      <c r="P136" s="78"/>
      <c r="Q136" s="78"/>
      <c r="R136" s="460">
        <f>'1) Company information'!$E$16</f>
        <v>0</v>
      </c>
      <c r="S136" s="460"/>
      <c r="T136" s="391"/>
      <c r="U136" s="391"/>
      <c r="V136" s="391"/>
      <c r="W136" s="391"/>
      <c r="X136" s="13"/>
      <c r="Y136" s="13"/>
    </row>
    <row r="137" spans="1:25" ht="25.5" customHeight="1" x14ac:dyDescent="0.25">
      <c r="A137" s="7"/>
      <c r="B137" s="109" t="s">
        <v>1115</v>
      </c>
      <c r="C137" s="78"/>
      <c r="D137" s="78"/>
      <c r="E137" s="78"/>
      <c r="F137" s="78"/>
      <c r="G137" s="78"/>
      <c r="H137" s="78"/>
      <c r="I137" s="78"/>
      <c r="J137" s="78"/>
      <c r="K137" s="78"/>
      <c r="L137" s="78"/>
      <c r="M137" s="78"/>
      <c r="N137" s="78"/>
      <c r="O137" s="78"/>
      <c r="P137" s="78"/>
      <c r="Q137" s="78"/>
      <c r="R137" s="460">
        <f>'1) Company information'!$E$16</f>
        <v>0</v>
      </c>
      <c r="S137" s="460"/>
      <c r="T137" s="391"/>
      <c r="U137" s="391"/>
      <c r="V137" s="391"/>
      <c r="W137" s="391"/>
      <c r="X137" s="13"/>
      <c r="Y137" s="13"/>
    </row>
    <row r="138" spans="1:25" ht="25.5" customHeight="1" x14ac:dyDescent="0.25">
      <c r="A138" s="7"/>
      <c r="B138" s="109" t="s">
        <v>1116</v>
      </c>
      <c r="C138" s="78"/>
      <c r="D138" s="78"/>
      <c r="E138" s="78"/>
      <c r="F138" s="78"/>
      <c r="G138" s="78"/>
      <c r="H138" s="78"/>
      <c r="I138" s="78"/>
      <c r="J138" s="78"/>
      <c r="K138" s="78"/>
      <c r="L138" s="78"/>
      <c r="M138" s="78"/>
      <c r="N138" s="78"/>
      <c r="O138" s="78"/>
      <c r="P138" s="78"/>
      <c r="Q138" s="78"/>
      <c r="R138" s="460">
        <f>'1) Company information'!$E$16</f>
        <v>0</v>
      </c>
      <c r="S138" s="460"/>
      <c r="T138" s="391"/>
      <c r="U138" s="391"/>
      <c r="V138" s="391"/>
      <c r="W138" s="391"/>
      <c r="X138" s="13"/>
      <c r="Y138" s="13"/>
    </row>
    <row r="139" spans="1:25" x14ac:dyDescent="0.2">
      <c r="A139" s="7"/>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25" x14ac:dyDescent="0.2">
      <c r="A140" s="7"/>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sheetData>
  <sheetProtection sheet="1" objects="1" scenarios="1"/>
  <mergeCells count="720">
    <mergeCell ref="B85:Y85"/>
    <mergeCell ref="B86:Y86"/>
    <mergeCell ref="B87:Y87"/>
    <mergeCell ref="B88:Y88"/>
    <mergeCell ref="B89:Y89"/>
    <mergeCell ref="B90:Y90"/>
    <mergeCell ref="B91:Y91"/>
    <mergeCell ref="B68:Y68"/>
    <mergeCell ref="B69:Y69"/>
    <mergeCell ref="B70:Y70"/>
    <mergeCell ref="B71:Y71"/>
    <mergeCell ref="B72:Y72"/>
    <mergeCell ref="B73:Y73"/>
    <mergeCell ref="B74:Y74"/>
    <mergeCell ref="B75:Y75"/>
    <mergeCell ref="B76:Y76"/>
    <mergeCell ref="B77:Y77"/>
    <mergeCell ref="B78:Y78"/>
    <mergeCell ref="B79:Y79"/>
    <mergeCell ref="B80:Y80"/>
    <mergeCell ref="B81:Y81"/>
    <mergeCell ref="B82:Y82"/>
    <mergeCell ref="B83:Y83"/>
    <mergeCell ref="B84:Y84"/>
    <mergeCell ref="B50:Y50"/>
    <mergeCell ref="B51:Y51"/>
    <mergeCell ref="B52:Y52"/>
    <mergeCell ref="B53:Y53"/>
    <mergeCell ref="B54:Y54"/>
    <mergeCell ref="B55:Y55"/>
    <mergeCell ref="B56:Y56"/>
    <mergeCell ref="B57:Y57"/>
    <mergeCell ref="B58:Y58"/>
    <mergeCell ref="B59:Y59"/>
    <mergeCell ref="B60:Y60"/>
    <mergeCell ref="B62:Y62"/>
    <mergeCell ref="B63:Y63"/>
    <mergeCell ref="B64:Y64"/>
    <mergeCell ref="B65:Y65"/>
    <mergeCell ref="B66:Y66"/>
    <mergeCell ref="B67:Y67"/>
    <mergeCell ref="B22:Y22"/>
    <mergeCell ref="B23:Y23"/>
    <mergeCell ref="B24:Y24"/>
    <mergeCell ref="B25:Y25"/>
    <mergeCell ref="B26:Y26"/>
    <mergeCell ref="B27:Y27"/>
    <mergeCell ref="B28:Y28"/>
    <mergeCell ref="B29:Y29"/>
    <mergeCell ref="B30:Y30"/>
    <mergeCell ref="B31:Y31"/>
    <mergeCell ref="B32:Y32"/>
    <mergeCell ref="B33:Y33"/>
    <mergeCell ref="B34:Y34"/>
    <mergeCell ref="B35:Y35"/>
    <mergeCell ref="B36:Y36"/>
    <mergeCell ref="B37:Y37"/>
    <mergeCell ref="B19:Y19"/>
    <mergeCell ref="B20:Y20"/>
    <mergeCell ref="B21:Y21"/>
    <mergeCell ref="AS12:AW12"/>
    <mergeCell ref="AS13:AW13"/>
    <mergeCell ref="AS14:AW14"/>
    <mergeCell ref="AS15:AW15"/>
    <mergeCell ref="AS16:AW16"/>
    <mergeCell ref="AS17:AW17"/>
    <mergeCell ref="AS18:AW18"/>
    <mergeCell ref="AS19:AW19"/>
    <mergeCell ref="AS20:AW20"/>
    <mergeCell ref="AS21:AW21"/>
    <mergeCell ref="Z20:AC20"/>
    <mergeCell ref="AL18:AO18"/>
    <mergeCell ref="AL19:AO19"/>
    <mergeCell ref="AL20:AO20"/>
    <mergeCell ref="AH18:AK18"/>
    <mergeCell ref="AH19:AK19"/>
    <mergeCell ref="BC9:BC10"/>
    <mergeCell ref="BD9:BD10"/>
    <mergeCell ref="AD66:AG66"/>
    <mergeCell ref="AD67:AG67"/>
    <mergeCell ref="AX67:BB67"/>
    <mergeCell ref="T134:W134"/>
    <mergeCell ref="T135:W135"/>
    <mergeCell ref="T136:W136"/>
    <mergeCell ref="T137:W137"/>
    <mergeCell ref="AD12:AG12"/>
    <mergeCell ref="AD13:AG13"/>
    <mergeCell ref="AD14:AG14"/>
    <mergeCell ref="AD15:AG15"/>
    <mergeCell ref="AD16:AG16"/>
    <mergeCell ref="AD17:AG17"/>
    <mergeCell ref="AD18:AG18"/>
    <mergeCell ref="AD19:AG19"/>
    <mergeCell ref="AD20:AG20"/>
    <mergeCell ref="AD21:AG21"/>
    <mergeCell ref="AD22:AG22"/>
    <mergeCell ref="AD23:AG23"/>
    <mergeCell ref="AD55:AG55"/>
    <mergeCell ref="AD56:AG56"/>
    <mergeCell ref="AD57:AG57"/>
    <mergeCell ref="T138:W138"/>
    <mergeCell ref="R134:S134"/>
    <mergeCell ref="R135:S135"/>
    <mergeCell ref="R136:S136"/>
    <mergeCell ref="R137:S137"/>
    <mergeCell ref="R138:S138"/>
    <mergeCell ref="R99:S99"/>
    <mergeCell ref="Z67:AC67"/>
    <mergeCell ref="Z64:AC64"/>
    <mergeCell ref="Z65:AC65"/>
    <mergeCell ref="T99:W99"/>
    <mergeCell ref="B96:W96"/>
    <mergeCell ref="T102:W102"/>
    <mergeCell ref="R100:S100"/>
    <mergeCell ref="T108:W108"/>
    <mergeCell ref="T109:W109"/>
    <mergeCell ref="T110:W110"/>
    <mergeCell ref="T111:W111"/>
    <mergeCell ref="T112:W112"/>
    <mergeCell ref="T113:W113"/>
    <mergeCell ref="T106:W106"/>
    <mergeCell ref="T107:W107"/>
    <mergeCell ref="R101:S101"/>
    <mergeCell ref="R102:S102"/>
    <mergeCell ref="Z66:AC66"/>
    <mergeCell ref="AX24:BB24"/>
    <mergeCell ref="AX26:BB26"/>
    <mergeCell ref="AX28:BB28"/>
    <mergeCell ref="AS60:AW60"/>
    <mergeCell ref="AS61:AW61"/>
    <mergeCell ref="AS62:AW62"/>
    <mergeCell ref="AS63:AW63"/>
    <mergeCell ref="AS64:AW64"/>
    <mergeCell ref="AS65:AW65"/>
    <mergeCell ref="AS66:AW66"/>
    <mergeCell ref="AX59:BB59"/>
    <mergeCell ref="AX30:BB30"/>
    <mergeCell ref="AX32:BB32"/>
    <mergeCell ref="AX34:BB34"/>
    <mergeCell ref="AP61:AR61"/>
    <mergeCell ref="AP62:AR62"/>
    <mergeCell ref="AP63:AR63"/>
    <mergeCell ref="AP64:AR64"/>
    <mergeCell ref="AP65:AR65"/>
    <mergeCell ref="AP66:AR66"/>
    <mergeCell ref="Z60:AC60"/>
    <mergeCell ref="Z61:AC61"/>
    <mergeCell ref="AP59:AR59"/>
    <mergeCell ref="AS67:AW67"/>
    <mergeCell ref="AX60:BB60"/>
    <mergeCell ref="AX61:BB61"/>
    <mergeCell ref="AX62:BB62"/>
    <mergeCell ref="AX63:BB63"/>
    <mergeCell ref="AX64:BB64"/>
    <mergeCell ref="AX65:BB65"/>
    <mergeCell ref="AX66:BB66"/>
    <mergeCell ref="AX12:BB12"/>
    <mergeCell ref="AX13:BB13"/>
    <mergeCell ref="AX14:BB14"/>
    <mergeCell ref="AX15:BB15"/>
    <mergeCell ref="AX16:BB16"/>
    <mergeCell ref="AX17:BB17"/>
    <mergeCell ref="AX18:BB18"/>
    <mergeCell ref="AX19:BB19"/>
    <mergeCell ref="AX20:BB20"/>
    <mergeCell ref="AX21:BB21"/>
    <mergeCell ref="AX22:BB22"/>
    <mergeCell ref="AX23:BB23"/>
    <mergeCell ref="AX55:BB55"/>
    <mergeCell ref="AX56:BB56"/>
    <mergeCell ref="AX57:BB57"/>
    <mergeCell ref="AX58:BB58"/>
    <mergeCell ref="AS55:AW55"/>
    <mergeCell ref="AS56:AW56"/>
    <mergeCell ref="AS57:AW57"/>
    <mergeCell ref="AS58:AW58"/>
    <mergeCell ref="AS59:AW59"/>
    <mergeCell ref="AS24:AW24"/>
    <mergeCell ref="AS26:AW26"/>
    <mergeCell ref="AS28:AW28"/>
    <mergeCell ref="AS30:AW30"/>
    <mergeCell ref="AS32:AW32"/>
    <mergeCell ref="AS34:AW34"/>
    <mergeCell ref="AS29:AW29"/>
    <mergeCell ref="AS33:AW33"/>
    <mergeCell ref="AS36:AW36"/>
    <mergeCell ref="AS38:AW38"/>
    <mergeCell ref="AS40:AW40"/>
    <mergeCell ref="AS42:AW42"/>
    <mergeCell ref="AS44:AW44"/>
    <mergeCell ref="AS46:AW46"/>
    <mergeCell ref="AS48:AW48"/>
    <mergeCell ref="AS53:AW53"/>
    <mergeCell ref="AS25:AW25"/>
    <mergeCell ref="AS49:AW49"/>
    <mergeCell ref="AP60:AR60"/>
    <mergeCell ref="AP53:AR53"/>
    <mergeCell ref="AP12:AR12"/>
    <mergeCell ref="AP13:AR13"/>
    <mergeCell ref="AP14:AR14"/>
    <mergeCell ref="AP15:AR15"/>
    <mergeCell ref="AP16:AR16"/>
    <mergeCell ref="AP17:AR17"/>
    <mergeCell ref="AP18:AR18"/>
    <mergeCell ref="AP19:AR19"/>
    <mergeCell ref="AP20:AR20"/>
    <mergeCell ref="AP24:AR24"/>
    <mergeCell ref="AP26:AR26"/>
    <mergeCell ref="AP21:AR21"/>
    <mergeCell ref="AP22:AR22"/>
    <mergeCell ref="AP23:AR23"/>
    <mergeCell ref="AP25:AR25"/>
    <mergeCell ref="AP49:AR49"/>
    <mergeCell ref="Z55:AC55"/>
    <mergeCell ref="Z56:AC56"/>
    <mergeCell ref="Z57:AC57"/>
    <mergeCell ref="Z58:AC58"/>
    <mergeCell ref="Z59:AC59"/>
    <mergeCell ref="AL21:AO21"/>
    <mergeCell ref="AL22:AO22"/>
    <mergeCell ref="AL23:AO23"/>
    <mergeCell ref="AL55:AO55"/>
    <mergeCell ref="AL56:AO56"/>
    <mergeCell ref="AL57:AO57"/>
    <mergeCell ref="AL58:AO58"/>
    <mergeCell ref="AL59:AO59"/>
    <mergeCell ref="AL50:AO50"/>
    <mergeCell ref="AL26:AO26"/>
    <mergeCell ref="AL29:AO29"/>
    <mergeCell ref="AL33:AO33"/>
    <mergeCell ref="AD58:AG58"/>
    <mergeCell ref="Z33:AC33"/>
    <mergeCell ref="AH25:AK25"/>
    <mergeCell ref="AL25:AO25"/>
    <mergeCell ref="T101:W101"/>
    <mergeCell ref="AH20:AK20"/>
    <mergeCell ref="AH64:AK64"/>
    <mergeCell ref="AH65:AK65"/>
    <mergeCell ref="AD59:AG59"/>
    <mergeCell ref="AD60:AG60"/>
    <mergeCell ref="AD61:AG61"/>
    <mergeCell ref="AD62:AG62"/>
    <mergeCell ref="AD63:AG63"/>
    <mergeCell ref="AD64:AG64"/>
    <mergeCell ref="AD65:AG65"/>
    <mergeCell ref="AD29:AG29"/>
    <mergeCell ref="AH29:AK29"/>
    <mergeCell ref="AD33:AG33"/>
    <mergeCell ref="AH33:AK33"/>
    <mergeCell ref="AD50:AG50"/>
    <mergeCell ref="AH50:AK50"/>
    <mergeCell ref="Z62:AC62"/>
    <mergeCell ref="Z63:AC63"/>
    <mergeCell ref="Z50:AC50"/>
    <mergeCell ref="Z25:AC25"/>
    <mergeCell ref="Z27:AC27"/>
    <mergeCell ref="AH61:AK61"/>
    <mergeCell ref="AH62:AK62"/>
    <mergeCell ref="R108:S108"/>
    <mergeCell ref="T61:Y61"/>
    <mergeCell ref="B61:S61"/>
    <mergeCell ref="B113:F113"/>
    <mergeCell ref="B127:F127"/>
    <mergeCell ref="T127:W127"/>
    <mergeCell ref="T123:W123"/>
    <mergeCell ref="T124:W124"/>
    <mergeCell ref="T125:W125"/>
    <mergeCell ref="T120:W120"/>
    <mergeCell ref="T121:W121"/>
    <mergeCell ref="T122:W122"/>
    <mergeCell ref="G113:Q113"/>
    <mergeCell ref="R113:S113"/>
    <mergeCell ref="G127:Q127"/>
    <mergeCell ref="R127:S127"/>
    <mergeCell ref="R112:S112"/>
    <mergeCell ref="R120:S120"/>
    <mergeCell ref="R121:S121"/>
    <mergeCell ref="R122:S122"/>
    <mergeCell ref="R123:S123"/>
    <mergeCell ref="R124:S124"/>
    <mergeCell ref="R125:S125"/>
    <mergeCell ref="T100:W100"/>
    <mergeCell ref="AS89:AW89"/>
    <mergeCell ref="AX89:BB89"/>
    <mergeCell ref="Z89:AC89"/>
    <mergeCell ref="AD89:AG89"/>
    <mergeCell ref="AH89:AK89"/>
    <mergeCell ref="Z88:AC88"/>
    <mergeCell ref="R109:S109"/>
    <mergeCell ref="R110:S110"/>
    <mergeCell ref="R111:S111"/>
    <mergeCell ref="AP91:AR91"/>
    <mergeCell ref="AS91:AW91"/>
    <mergeCell ref="AX91:BB91"/>
    <mergeCell ref="Z91:AC91"/>
    <mergeCell ref="AD91:AG91"/>
    <mergeCell ref="AH91:AK91"/>
    <mergeCell ref="AL91:AO91"/>
    <mergeCell ref="T103:W103"/>
    <mergeCell ref="T104:W104"/>
    <mergeCell ref="T105:W105"/>
    <mergeCell ref="R103:S103"/>
    <mergeCell ref="R104:S104"/>
    <mergeCell ref="R105:S105"/>
    <mergeCell ref="R106:S106"/>
    <mergeCell ref="R107:S107"/>
    <mergeCell ref="AS86:AW86"/>
    <mergeCell ref="AX86:BB86"/>
    <mergeCell ref="AL85:AO85"/>
    <mergeCell ref="AP85:AR85"/>
    <mergeCell ref="AS85:AW85"/>
    <mergeCell ref="AX85:BB85"/>
    <mergeCell ref="Z90:AC90"/>
    <mergeCell ref="AD90:AG90"/>
    <mergeCell ref="AH90:AK90"/>
    <mergeCell ref="AL90:AO90"/>
    <mergeCell ref="AS88:AW88"/>
    <mergeCell ref="AX88:BB88"/>
    <mergeCell ref="AL87:AO87"/>
    <mergeCell ref="AP87:AR87"/>
    <mergeCell ref="AS87:AW87"/>
    <mergeCell ref="AX87:BB87"/>
    <mergeCell ref="Z87:AC87"/>
    <mergeCell ref="AD87:AG87"/>
    <mergeCell ref="AH87:AK87"/>
    <mergeCell ref="AP90:AR90"/>
    <mergeCell ref="AS90:AW90"/>
    <mergeCell ref="AX90:BB90"/>
    <mergeCell ref="AL89:AO89"/>
    <mergeCell ref="AP89:AR89"/>
    <mergeCell ref="Z85:AC85"/>
    <mergeCell ref="AD85:AG85"/>
    <mergeCell ref="AH85:AK85"/>
    <mergeCell ref="AD88:AG88"/>
    <mergeCell ref="AH88:AK88"/>
    <mergeCell ref="AL88:AO88"/>
    <mergeCell ref="AP88:AR88"/>
    <mergeCell ref="Z84:AC84"/>
    <mergeCell ref="AD84:AG84"/>
    <mergeCell ref="AH84:AK84"/>
    <mergeCell ref="AL84:AO84"/>
    <mergeCell ref="AP84:AR84"/>
    <mergeCell ref="Z86:AC86"/>
    <mergeCell ref="AD86:AG86"/>
    <mergeCell ref="AH86:AK86"/>
    <mergeCell ref="AL86:AO86"/>
    <mergeCell ref="AP86:AR86"/>
    <mergeCell ref="AS84:AW84"/>
    <mergeCell ref="AX84:BB84"/>
    <mergeCell ref="AL83:AO83"/>
    <mergeCell ref="AP83:AR83"/>
    <mergeCell ref="AS83:AW83"/>
    <mergeCell ref="AX83:BB83"/>
    <mergeCell ref="Z83:AC83"/>
    <mergeCell ref="AD83:AG83"/>
    <mergeCell ref="AH83:AK83"/>
    <mergeCell ref="Z82:AC82"/>
    <mergeCell ref="AD82:AG82"/>
    <mergeCell ref="AH82:AK82"/>
    <mergeCell ref="AL82:AO82"/>
    <mergeCell ref="AP82:AR82"/>
    <mergeCell ref="AS82:AW82"/>
    <mergeCell ref="AX82:BB82"/>
    <mergeCell ref="AL81:AO81"/>
    <mergeCell ref="AP81:AR81"/>
    <mergeCell ref="AS81:AW81"/>
    <mergeCell ref="AX81:BB81"/>
    <mergeCell ref="Z81:AC81"/>
    <mergeCell ref="AD81:AG81"/>
    <mergeCell ref="AH81:AK81"/>
    <mergeCell ref="Z80:AC80"/>
    <mergeCell ref="AD80:AG80"/>
    <mergeCell ref="AH80:AK80"/>
    <mergeCell ref="AL80:AO80"/>
    <mergeCell ref="AP80:AR80"/>
    <mergeCell ref="AS80:AW80"/>
    <mergeCell ref="AX80:BB80"/>
    <mergeCell ref="AL79:AO79"/>
    <mergeCell ref="AP79:AR79"/>
    <mergeCell ref="AS79:AW79"/>
    <mergeCell ref="AX79:BB79"/>
    <mergeCell ref="Z79:AC79"/>
    <mergeCell ref="AD79:AG79"/>
    <mergeCell ref="AH79:AK79"/>
    <mergeCell ref="Z78:AC78"/>
    <mergeCell ref="AD78:AG78"/>
    <mergeCell ref="AH78:AK78"/>
    <mergeCell ref="AL78:AO78"/>
    <mergeCell ref="AP78:AR78"/>
    <mergeCell ref="AS78:AW78"/>
    <mergeCell ref="AX78:BB78"/>
    <mergeCell ref="AL77:AO77"/>
    <mergeCell ref="AP77:AR77"/>
    <mergeCell ref="AS77:AW77"/>
    <mergeCell ref="AX77:BB77"/>
    <mergeCell ref="Z77:AC77"/>
    <mergeCell ref="AD77:AG77"/>
    <mergeCell ref="AH77:AK77"/>
    <mergeCell ref="AX74:BB74"/>
    <mergeCell ref="AL73:AO73"/>
    <mergeCell ref="AP73:AR73"/>
    <mergeCell ref="AS73:AW73"/>
    <mergeCell ref="AX73:BB73"/>
    <mergeCell ref="Z73:AC73"/>
    <mergeCell ref="AD73:AG73"/>
    <mergeCell ref="AH73:AK73"/>
    <mergeCell ref="Z76:AC76"/>
    <mergeCell ref="AD76:AG76"/>
    <mergeCell ref="AH76:AK76"/>
    <mergeCell ref="AL76:AO76"/>
    <mergeCell ref="AP76:AR76"/>
    <mergeCell ref="AS76:AW76"/>
    <mergeCell ref="AX76:BB76"/>
    <mergeCell ref="AL75:AO75"/>
    <mergeCell ref="AP75:AR75"/>
    <mergeCell ref="AS75:AW75"/>
    <mergeCell ref="AX75:BB75"/>
    <mergeCell ref="Z75:AC75"/>
    <mergeCell ref="AD75:AG75"/>
    <mergeCell ref="AH75:AK75"/>
    <mergeCell ref="Z71:AC71"/>
    <mergeCell ref="AD71:AG71"/>
    <mergeCell ref="AH71:AK71"/>
    <mergeCell ref="Z74:AC74"/>
    <mergeCell ref="AD74:AG74"/>
    <mergeCell ref="AH74:AK74"/>
    <mergeCell ref="AL74:AO74"/>
    <mergeCell ref="AP74:AR74"/>
    <mergeCell ref="AS74:AW74"/>
    <mergeCell ref="AH72:AK72"/>
    <mergeCell ref="AL72:AO72"/>
    <mergeCell ref="AP72:AR72"/>
    <mergeCell ref="AS72:AW72"/>
    <mergeCell ref="AX72:BB72"/>
    <mergeCell ref="AL71:AO71"/>
    <mergeCell ref="AP71:AR71"/>
    <mergeCell ref="AS71:AW71"/>
    <mergeCell ref="AX71:BB71"/>
    <mergeCell ref="AH10:AK10"/>
    <mergeCell ref="AL10:AO10"/>
    <mergeCell ref="AD9:AG10"/>
    <mergeCell ref="AH11:AK11"/>
    <mergeCell ref="AL11:AO11"/>
    <mergeCell ref="AP69:AR69"/>
    <mergeCell ref="AS69:AW69"/>
    <mergeCell ref="AX69:BB69"/>
    <mergeCell ref="AP27:AR27"/>
    <mergeCell ref="AS27:AW27"/>
    <mergeCell ref="AX27:BB27"/>
    <mergeCell ref="AP11:AR11"/>
    <mergeCell ref="AS11:AW11"/>
    <mergeCell ref="AX11:BB11"/>
    <mergeCell ref="AD11:AG11"/>
    <mergeCell ref="AL12:AO12"/>
    <mergeCell ref="AL13:AO13"/>
    <mergeCell ref="AL14:AO14"/>
    <mergeCell ref="AL15:AO15"/>
    <mergeCell ref="Z69:AC69"/>
    <mergeCell ref="AD69:AG69"/>
    <mergeCell ref="AH69:AK69"/>
    <mergeCell ref="AL69:AO69"/>
    <mergeCell ref="AH63:AK63"/>
    <mergeCell ref="AH21:AK21"/>
    <mergeCell ref="AH22:AK22"/>
    <mergeCell ref="AH23:AK23"/>
    <mergeCell ref="AH55:AK55"/>
    <mergeCell ref="AH56:AK56"/>
    <mergeCell ref="AH57:AK57"/>
    <mergeCell ref="AH58:AK58"/>
    <mergeCell ref="AH59:AK59"/>
    <mergeCell ref="AH60:AK60"/>
    <mergeCell ref="Z21:AC21"/>
    <mergeCell ref="AL27:AO27"/>
    <mergeCell ref="AD26:AG26"/>
    <mergeCell ref="AH26:AK26"/>
    <mergeCell ref="AH66:AK66"/>
    <mergeCell ref="AH67:AK67"/>
    <mergeCell ref="AD27:AG27"/>
    <mergeCell ref="AH27:AK27"/>
    <mergeCell ref="Z26:AC26"/>
    <mergeCell ref="Z29:AC29"/>
    <mergeCell ref="B45:Y45"/>
    <mergeCell ref="B46:Y46"/>
    <mergeCell ref="B47:Y47"/>
    <mergeCell ref="AP68:AR68"/>
    <mergeCell ref="AS68:AW68"/>
    <mergeCell ref="AX68:BB68"/>
    <mergeCell ref="AD68:AG68"/>
    <mergeCell ref="AH68:AK68"/>
    <mergeCell ref="AL68:AO68"/>
    <mergeCell ref="AP67:AR67"/>
    <mergeCell ref="AL60:AO60"/>
    <mergeCell ref="AL61:AO61"/>
    <mergeCell ref="AL62:AO62"/>
    <mergeCell ref="AL63:AO63"/>
    <mergeCell ref="AL64:AO64"/>
    <mergeCell ref="AL65:AO65"/>
    <mergeCell ref="AL66:AO66"/>
    <mergeCell ref="AL67:AO67"/>
    <mergeCell ref="AP46:AR46"/>
    <mergeCell ref="AP48:AR48"/>
    <mergeCell ref="AP55:AR55"/>
    <mergeCell ref="AP56:AR56"/>
    <mergeCell ref="AP57:AR57"/>
    <mergeCell ref="AP58:AR58"/>
    <mergeCell ref="B3:AH3"/>
    <mergeCell ref="B39:Y39"/>
    <mergeCell ref="B40:Y40"/>
    <mergeCell ref="B41:Y41"/>
    <mergeCell ref="B42:Y42"/>
    <mergeCell ref="B43:Y43"/>
    <mergeCell ref="B44:Y44"/>
    <mergeCell ref="B38:Y38"/>
    <mergeCell ref="B1:S1"/>
    <mergeCell ref="AD25:AG25"/>
    <mergeCell ref="Z22:AC22"/>
    <mergeCell ref="Z23:AC23"/>
    <mergeCell ref="B11:Y11"/>
    <mergeCell ref="B12:Y12"/>
    <mergeCell ref="B13:Y13"/>
    <mergeCell ref="B14:Y14"/>
    <mergeCell ref="B15:Y15"/>
    <mergeCell ref="B16:Y16"/>
    <mergeCell ref="B17:Y17"/>
    <mergeCell ref="AH14:AK14"/>
    <mergeCell ref="AH15:AK15"/>
    <mergeCell ref="AH16:AK16"/>
    <mergeCell ref="AH17:AK17"/>
    <mergeCell ref="B18:Y18"/>
    <mergeCell ref="AX25:BB25"/>
    <mergeCell ref="Z24:AC24"/>
    <mergeCell ref="AD24:AG24"/>
    <mergeCell ref="AH24:AK24"/>
    <mergeCell ref="AL24:AO24"/>
    <mergeCell ref="Z11:AC11"/>
    <mergeCell ref="Z9:AC10"/>
    <mergeCell ref="Z12:AC12"/>
    <mergeCell ref="Z13:AC13"/>
    <mergeCell ref="Z14:AC14"/>
    <mergeCell ref="Z15:AC15"/>
    <mergeCell ref="Z16:AC16"/>
    <mergeCell ref="Z17:AC17"/>
    <mergeCell ref="Z18:AC18"/>
    <mergeCell ref="Z19:AC19"/>
    <mergeCell ref="AH12:AK12"/>
    <mergeCell ref="AH13:AK13"/>
    <mergeCell ref="AS22:AW22"/>
    <mergeCell ref="AS23:AW23"/>
    <mergeCell ref="AS9:AW10"/>
    <mergeCell ref="AP9:AR10"/>
    <mergeCell ref="AL16:AO16"/>
    <mergeCell ref="AL17:AO17"/>
    <mergeCell ref="AX29:BB29"/>
    <mergeCell ref="Z28:AC28"/>
    <mergeCell ref="AD28:AG28"/>
    <mergeCell ref="AH28:AK28"/>
    <mergeCell ref="AL28:AO28"/>
    <mergeCell ref="Z31:AC31"/>
    <mergeCell ref="AD31:AG31"/>
    <mergeCell ref="AH31:AK31"/>
    <mergeCell ref="AL31:AO31"/>
    <mergeCell ref="AP31:AR31"/>
    <mergeCell ref="AS31:AW31"/>
    <mergeCell ref="AX31:BB31"/>
    <mergeCell ref="Z30:AC30"/>
    <mergeCell ref="AD30:AG30"/>
    <mergeCell ref="AH30:AK30"/>
    <mergeCell ref="AL30:AO30"/>
    <mergeCell ref="AP28:AR28"/>
    <mergeCell ref="AP30:AR30"/>
    <mergeCell ref="AP29:AR29"/>
    <mergeCell ref="AX33:BB33"/>
    <mergeCell ref="Z32:AC32"/>
    <mergeCell ref="AD32:AG32"/>
    <mergeCell ref="AH32:AK32"/>
    <mergeCell ref="AL32:AO32"/>
    <mergeCell ref="Z35:AC35"/>
    <mergeCell ref="AD35:AG35"/>
    <mergeCell ref="AH35:AK35"/>
    <mergeCell ref="AL35:AO35"/>
    <mergeCell ref="AP35:AR35"/>
    <mergeCell ref="AS35:AW35"/>
    <mergeCell ref="AX35:BB35"/>
    <mergeCell ref="Z34:AC34"/>
    <mergeCell ref="AD34:AG34"/>
    <mergeCell ref="AH34:AK34"/>
    <mergeCell ref="AL34:AO34"/>
    <mergeCell ref="AP32:AR32"/>
    <mergeCell ref="AP34:AR34"/>
    <mergeCell ref="AP33:AR33"/>
    <mergeCell ref="AX36:BB36"/>
    <mergeCell ref="Z37:AC37"/>
    <mergeCell ref="AD37:AG37"/>
    <mergeCell ref="AH37:AK37"/>
    <mergeCell ref="AL37:AO37"/>
    <mergeCell ref="AP37:AR37"/>
    <mergeCell ref="AS37:AW37"/>
    <mergeCell ref="AX37:BB37"/>
    <mergeCell ref="Z36:AC36"/>
    <mergeCell ref="AD36:AG36"/>
    <mergeCell ref="AH36:AK36"/>
    <mergeCell ref="AL36:AO36"/>
    <mergeCell ref="AP36:AR36"/>
    <mergeCell ref="AX38:BB38"/>
    <mergeCell ref="Z39:AC39"/>
    <mergeCell ref="AD39:AG39"/>
    <mergeCell ref="AH39:AK39"/>
    <mergeCell ref="AL39:AO39"/>
    <mergeCell ref="AP39:AR39"/>
    <mergeCell ref="AS39:AW39"/>
    <mergeCell ref="AX39:BB39"/>
    <mergeCell ref="Z38:AC38"/>
    <mergeCell ref="AD38:AG38"/>
    <mergeCell ref="AH38:AK38"/>
    <mergeCell ref="AL38:AO38"/>
    <mergeCell ref="AP38:AR38"/>
    <mergeCell ref="AX40:BB40"/>
    <mergeCell ref="Z41:AC41"/>
    <mergeCell ref="AD41:AG41"/>
    <mergeCell ref="AH41:AK41"/>
    <mergeCell ref="AL41:AO41"/>
    <mergeCell ref="AP41:AR41"/>
    <mergeCell ref="AS41:AW41"/>
    <mergeCell ref="AX41:BB41"/>
    <mergeCell ref="Z40:AC40"/>
    <mergeCell ref="AD40:AG40"/>
    <mergeCell ref="AH40:AK40"/>
    <mergeCell ref="AL40:AO40"/>
    <mergeCell ref="AP40:AR40"/>
    <mergeCell ref="AX42:BB42"/>
    <mergeCell ref="Z43:AC43"/>
    <mergeCell ref="AD43:AG43"/>
    <mergeCell ref="AH43:AK43"/>
    <mergeCell ref="AL43:AO43"/>
    <mergeCell ref="AP43:AR43"/>
    <mergeCell ref="AS43:AW43"/>
    <mergeCell ref="AX43:BB43"/>
    <mergeCell ref="Z42:AC42"/>
    <mergeCell ref="AD42:AG42"/>
    <mergeCell ref="AH42:AK42"/>
    <mergeCell ref="AL42:AO42"/>
    <mergeCell ref="AP42:AR42"/>
    <mergeCell ref="AX44:BB44"/>
    <mergeCell ref="Z45:AC45"/>
    <mergeCell ref="AD45:AG45"/>
    <mergeCell ref="AH45:AK45"/>
    <mergeCell ref="AL45:AO45"/>
    <mergeCell ref="AP45:AR45"/>
    <mergeCell ref="AS45:AW45"/>
    <mergeCell ref="AX45:BB45"/>
    <mergeCell ref="Z44:AC44"/>
    <mergeCell ref="AD44:AG44"/>
    <mergeCell ref="AH44:AK44"/>
    <mergeCell ref="AL44:AO44"/>
    <mergeCell ref="AP44:AR44"/>
    <mergeCell ref="AX49:BB49"/>
    <mergeCell ref="Z48:AC48"/>
    <mergeCell ref="AD48:AG48"/>
    <mergeCell ref="AH48:AK48"/>
    <mergeCell ref="AL48:AO48"/>
    <mergeCell ref="AX46:BB46"/>
    <mergeCell ref="Z47:AC47"/>
    <mergeCell ref="AD47:AG47"/>
    <mergeCell ref="AH47:AK47"/>
    <mergeCell ref="AL47:AO47"/>
    <mergeCell ref="AP47:AR47"/>
    <mergeCell ref="AS47:AW47"/>
    <mergeCell ref="AX47:BB47"/>
    <mergeCell ref="Z46:AC46"/>
    <mergeCell ref="AD46:AG46"/>
    <mergeCell ref="AH46:AK46"/>
    <mergeCell ref="AL46:AO46"/>
    <mergeCell ref="B48:Y48"/>
    <mergeCell ref="B49:Y49"/>
    <mergeCell ref="AP52:AR52"/>
    <mergeCell ref="AS52:AW52"/>
    <mergeCell ref="AX52:BB52"/>
    <mergeCell ref="Z52:AC52"/>
    <mergeCell ref="AD52:AG52"/>
    <mergeCell ref="AH52:AK52"/>
    <mergeCell ref="AL52:AO52"/>
    <mergeCell ref="AP50:AR50"/>
    <mergeCell ref="AS50:AW50"/>
    <mergeCell ref="AX50:BB50"/>
    <mergeCell ref="Z51:AC51"/>
    <mergeCell ref="AD51:AG51"/>
    <mergeCell ref="AH51:AK51"/>
    <mergeCell ref="AL51:AO51"/>
    <mergeCell ref="AP51:AR51"/>
    <mergeCell ref="AS51:AW51"/>
    <mergeCell ref="AX51:BB51"/>
    <mergeCell ref="AX48:BB48"/>
    <mergeCell ref="Z49:AC49"/>
    <mergeCell ref="AD49:AG49"/>
    <mergeCell ref="AH49:AK49"/>
    <mergeCell ref="AL49:AO49"/>
    <mergeCell ref="R126:S126"/>
    <mergeCell ref="T126:W126"/>
    <mergeCell ref="AX53:BB53"/>
    <mergeCell ref="Z54:AC54"/>
    <mergeCell ref="AD54:AG54"/>
    <mergeCell ref="AH54:AK54"/>
    <mergeCell ref="AL54:AO54"/>
    <mergeCell ref="AP54:AR54"/>
    <mergeCell ref="AS54:AW54"/>
    <mergeCell ref="AX54:BB54"/>
    <mergeCell ref="Z53:AC53"/>
    <mergeCell ref="AD53:AG53"/>
    <mergeCell ref="AH53:AK53"/>
    <mergeCell ref="AL53:AO53"/>
    <mergeCell ref="Z68:AC68"/>
    <mergeCell ref="AP70:AR70"/>
    <mergeCell ref="AS70:AW70"/>
    <mergeCell ref="AX70:BB70"/>
    <mergeCell ref="Z70:AC70"/>
    <mergeCell ref="AD70:AG70"/>
    <mergeCell ref="AH70:AK70"/>
    <mergeCell ref="AL70:AO70"/>
    <mergeCell ref="Z72:AC72"/>
    <mergeCell ref="AD72:AG72"/>
  </mergeCells>
  <phoneticPr fontId="60" type="noConversion"/>
  <dataValidations count="3">
    <dataValidation type="decimal" operator="greaterThanOrEqual" allowBlank="1" showInputMessage="1" showErrorMessage="1" error="Please enter only numbers." sqref="T99:W113 AD11:AG60 T134:W138 AD62:AG91 T120:W127">
      <formula1>0</formula1>
    </dataValidation>
    <dataValidation allowBlank="1" sqref="C61:S61 B11:B91"/>
    <dataValidation type="list" allowBlank="1" showInputMessage="1" showErrorMessage="1" sqref="Z70:AC91">
      <formula1>#REF!</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'Dropdown-Content (Hidden)'!$B$196:$B$198</xm:f>
          </x14:formula1>
          <xm:sqref>Z62:AC69 Z11:AC60</xm:sqref>
        </x14:dataValidation>
        <x14:dataValidation type="list" allowBlank="1" showInputMessage="1" showErrorMessage="1">
          <x14:formula1>
            <xm:f>'Dropdown-Content (Hidden)'!$B$10:$B$11</xm:f>
          </x14:formula1>
          <xm:sqref>AP62:AR91 AP11:AR60 BC11:BC60 BC62:BC91</xm:sqref>
        </x14:dataValidation>
        <x14:dataValidation type="list" allowBlank="1" showInputMessage="1" showErrorMessage="1">
          <x14:formula1>
            <xm:f>'Dropdown-Content (Hidden)'!$B$205:$B$210</xm:f>
          </x14:formula1>
          <xm:sqref>AS62:AW91 AS11:AW60</xm:sqref>
        </x14:dataValidation>
        <x14:dataValidation type="list" allowBlank="1" showInputMessage="1" showErrorMessage="1">
          <x14:formula1>
            <xm:f>'Dropdown-Content (Hidden)'!$B$213:$B$217</xm:f>
          </x14:formula1>
          <xm:sqref>BE62:BE91 BE11:BE60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7"/>
  <sheetViews>
    <sheetView showGridLines="0" zoomScaleNormal="100" workbookViewId="0">
      <selection activeCell="Q6" sqref="Q6:T6"/>
    </sheetView>
  </sheetViews>
  <sheetFormatPr baseColWidth="10" defaultColWidth="11.42578125" defaultRowHeight="15" x14ac:dyDescent="0.25"/>
  <cols>
    <col min="1" max="1" width="10" style="43" customWidth="1"/>
    <col min="2" max="26" width="5" style="43" customWidth="1"/>
    <col min="27" max="133" width="4.85546875" style="43" customWidth="1"/>
    <col min="134" max="16384" width="11.42578125" style="43"/>
  </cols>
  <sheetData>
    <row r="1" spans="1:30" ht="26.25" customHeight="1" x14ac:dyDescent="0.2">
      <c r="A1" s="7"/>
      <c r="B1" s="483" t="s">
        <v>175</v>
      </c>
      <c r="C1" s="483"/>
      <c r="D1" s="483"/>
      <c r="E1" s="483"/>
      <c r="F1" s="483"/>
      <c r="G1" s="483"/>
      <c r="H1" s="483"/>
      <c r="I1" s="483"/>
      <c r="J1" s="483"/>
      <c r="K1" s="483"/>
      <c r="L1" s="483"/>
      <c r="M1" s="483"/>
      <c r="N1" s="483"/>
      <c r="O1" s="483"/>
      <c r="P1" s="483"/>
      <c r="Q1" s="483"/>
      <c r="R1" s="483"/>
      <c r="S1" s="483"/>
      <c r="T1" s="16"/>
      <c r="U1" s="16"/>
      <c r="V1" s="16"/>
      <c r="W1" s="16"/>
      <c r="X1" s="16"/>
      <c r="Y1" s="16"/>
      <c r="Z1" s="16"/>
      <c r="AA1" s="16"/>
      <c r="AB1" s="16"/>
      <c r="AC1" s="16"/>
      <c r="AD1" s="13"/>
    </row>
    <row r="2" spans="1:30" x14ac:dyDescent="0.2">
      <c r="A2" s="7"/>
      <c r="B2" s="71"/>
      <c r="C2" s="71"/>
      <c r="D2" s="71"/>
      <c r="E2" s="71"/>
      <c r="F2" s="71"/>
      <c r="G2" s="71"/>
      <c r="H2" s="71"/>
      <c r="I2" s="71"/>
      <c r="J2" s="71"/>
      <c r="K2" s="71"/>
      <c r="L2" s="71"/>
      <c r="M2" s="71"/>
      <c r="N2" s="71"/>
      <c r="O2" s="71"/>
      <c r="P2" s="71"/>
      <c r="Q2" s="71"/>
      <c r="R2" s="71"/>
      <c r="S2" s="71"/>
      <c r="T2" s="71"/>
      <c r="U2" s="71"/>
      <c r="V2" s="71"/>
      <c r="W2" s="71"/>
      <c r="X2" s="71"/>
      <c r="Y2" s="71"/>
      <c r="Z2" s="71"/>
      <c r="AA2" s="13"/>
      <c r="AB2" s="13"/>
      <c r="AC2" s="13"/>
      <c r="AD2" s="13"/>
    </row>
    <row r="3" spans="1:30" ht="156" customHeight="1" thickBot="1" x14ac:dyDescent="0.25">
      <c r="A3" s="7"/>
      <c r="B3" s="439" t="s">
        <v>1117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13"/>
    </row>
    <row r="4" spans="1:30" ht="21" x14ac:dyDescent="0.35">
      <c r="A4" s="7"/>
      <c r="B4" s="18" t="s">
        <v>176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3"/>
    </row>
    <row r="5" spans="1:30" x14ac:dyDescent="0.2">
      <c r="A5" s="7"/>
      <c r="B5" s="13"/>
      <c r="C5" s="13"/>
      <c r="D5" s="13"/>
      <c r="E5" s="13"/>
      <c r="F5" s="13"/>
      <c r="G5" s="13"/>
      <c r="H5" s="13"/>
      <c r="I5" s="13"/>
      <c r="J5" s="13"/>
      <c r="K5" s="13"/>
      <c r="L5" s="13"/>
      <c r="M5" s="13"/>
      <c r="N5" s="172"/>
      <c r="O5" s="172"/>
      <c r="P5" s="172"/>
      <c r="Q5" s="13"/>
      <c r="R5" s="13"/>
      <c r="S5" s="13"/>
      <c r="T5" s="13"/>
      <c r="U5" s="13"/>
      <c r="V5" s="13"/>
      <c r="W5" s="13"/>
      <c r="X5" s="13"/>
      <c r="Y5" s="13"/>
      <c r="Z5" s="13"/>
      <c r="AA5" s="13"/>
      <c r="AB5" s="13"/>
      <c r="AC5" s="13"/>
      <c r="AD5" s="13"/>
    </row>
    <row r="6" spans="1:30" ht="25.5" customHeight="1" x14ac:dyDescent="0.25">
      <c r="A6" s="7" t="s">
        <v>178</v>
      </c>
      <c r="B6" s="374" t="s">
        <v>177</v>
      </c>
      <c r="C6" s="374"/>
      <c r="D6" s="374"/>
      <c r="E6" s="374"/>
      <c r="F6" s="374"/>
      <c r="G6" s="374"/>
      <c r="H6" s="374"/>
      <c r="I6" s="374"/>
      <c r="J6" s="374"/>
      <c r="K6" s="374"/>
      <c r="L6" s="374"/>
      <c r="M6" s="374"/>
      <c r="N6" s="374"/>
      <c r="O6" s="374"/>
      <c r="P6" s="374"/>
      <c r="Q6" s="367"/>
      <c r="R6" s="367"/>
      <c r="S6" s="367"/>
      <c r="T6" s="367"/>
      <c r="U6" s="13"/>
      <c r="V6" s="13"/>
      <c r="W6" s="13"/>
      <c r="X6" s="13"/>
      <c r="Y6" s="13"/>
      <c r="Z6" s="13"/>
      <c r="AA6" s="13"/>
      <c r="AB6" s="13"/>
      <c r="AC6" s="13"/>
      <c r="AD6" s="13"/>
    </row>
    <row r="7" spans="1:30" ht="25.5" customHeight="1" x14ac:dyDescent="0.25">
      <c r="A7" s="7"/>
      <c r="B7" s="173" t="s">
        <v>489</v>
      </c>
      <c r="C7" s="173"/>
      <c r="D7" s="173"/>
      <c r="E7" s="173"/>
      <c r="F7" s="173"/>
      <c r="G7" s="173"/>
      <c r="H7" s="173"/>
      <c r="I7" s="173"/>
      <c r="J7" s="173"/>
      <c r="K7" s="173"/>
      <c r="L7" s="173"/>
      <c r="M7" s="173"/>
      <c r="N7" s="173"/>
      <c r="O7" s="511">
        <f>'1) Company information'!E16</f>
        <v>0</v>
      </c>
      <c r="P7" s="511"/>
      <c r="Q7" s="364"/>
      <c r="R7" s="364"/>
      <c r="S7" s="364"/>
      <c r="T7" s="364"/>
      <c r="U7" s="172"/>
      <c r="V7" s="172"/>
      <c r="W7" s="172"/>
      <c r="X7" s="172"/>
      <c r="Y7" s="172"/>
      <c r="Z7" s="172"/>
      <c r="AA7" s="172"/>
      <c r="AB7" s="172"/>
      <c r="AC7" s="172"/>
      <c r="AD7" s="172"/>
    </row>
    <row r="8" spans="1:30" ht="25.5" customHeight="1" x14ac:dyDescent="0.25">
      <c r="A8" s="134"/>
      <c r="B8" s="37" t="s">
        <v>444</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0" ht="12.75" customHeight="1" x14ac:dyDescent="0.2">
      <c r="A9" s="7"/>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row>
    <row r="10" spans="1:30" ht="97.5" customHeight="1" x14ac:dyDescent="0.2">
      <c r="A10" s="7"/>
      <c r="B10" s="13"/>
      <c r="C10" s="13"/>
      <c r="D10" s="13"/>
      <c r="E10" s="13"/>
      <c r="F10" s="13"/>
      <c r="G10" s="13"/>
      <c r="H10" s="13"/>
      <c r="I10" s="13"/>
      <c r="J10" s="13"/>
      <c r="K10" s="13"/>
      <c r="L10" s="13"/>
      <c r="M10" s="50" t="s">
        <v>180</v>
      </c>
      <c r="N10" s="50" t="s">
        <v>181</v>
      </c>
      <c r="O10" s="50" t="s">
        <v>182</v>
      </c>
      <c r="P10" s="50" t="s">
        <v>191</v>
      </c>
      <c r="Q10" s="50" t="s">
        <v>183</v>
      </c>
      <c r="R10" s="50" t="s">
        <v>1119</v>
      </c>
      <c r="S10" s="50" t="s">
        <v>184</v>
      </c>
      <c r="T10" s="50" t="s">
        <v>1118</v>
      </c>
      <c r="U10" s="50" t="s">
        <v>1120</v>
      </c>
      <c r="V10" s="50" t="s">
        <v>185</v>
      </c>
      <c r="W10" s="50" t="s">
        <v>1121</v>
      </c>
      <c r="X10" s="50" t="s">
        <v>186</v>
      </c>
      <c r="Y10" s="50" t="s">
        <v>187</v>
      </c>
      <c r="Z10" s="50" t="s">
        <v>188</v>
      </c>
      <c r="AA10" s="50" t="s">
        <v>189</v>
      </c>
      <c r="AB10" s="50" t="s">
        <v>1122</v>
      </c>
      <c r="AC10" s="50" t="s">
        <v>190</v>
      </c>
      <c r="AD10" s="13"/>
    </row>
    <row r="11" spans="1:30" ht="25.5" customHeight="1" x14ac:dyDescent="0.25">
      <c r="A11" s="7" t="s">
        <v>179</v>
      </c>
      <c r="B11" s="365" t="s">
        <v>379</v>
      </c>
      <c r="C11" s="366"/>
      <c r="D11" s="366"/>
      <c r="E11" s="366"/>
      <c r="F11" s="366"/>
      <c r="G11" s="366"/>
      <c r="H11" s="366"/>
      <c r="I11" s="366"/>
      <c r="J11" s="366"/>
      <c r="K11" s="366"/>
      <c r="L11" s="366"/>
      <c r="M11" s="19"/>
      <c r="N11" s="19"/>
      <c r="O11" s="19"/>
      <c r="P11" s="19"/>
      <c r="Q11" s="19"/>
      <c r="R11" s="19"/>
      <c r="S11" s="19"/>
      <c r="T11" s="19"/>
      <c r="U11" s="19"/>
      <c r="V11" s="19"/>
      <c r="W11" s="19"/>
      <c r="X11" s="19"/>
      <c r="Y11" s="19"/>
      <c r="Z11" s="19"/>
      <c r="AA11" s="19"/>
      <c r="AB11" s="19"/>
      <c r="AC11" s="19"/>
      <c r="AD11" s="13"/>
    </row>
    <row r="12" spans="1:30" x14ac:dyDescent="0.2">
      <c r="A12" s="7"/>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0" x14ac:dyDescent="0.25">
      <c r="A13" s="7" t="s">
        <v>192</v>
      </c>
      <c r="B13" s="32" t="s">
        <v>259</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0" x14ac:dyDescent="0.2">
      <c r="A14" s="7"/>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0" ht="23.25" customHeight="1" x14ac:dyDescent="0.25">
      <c r="A15" s="7"/>
      <c r="B15" s="19"/>
      <c r="C15" s="360" t="s">
        <v>283</v>
      </c>
      <c r="D15" s="359"/>
      <c r="E15" s="359"/>
      <c r="F15" s="359"/>
      <c r="G15" s="359"/>
      <c r="H15" s="359"/>
      <c r="I15" s="359"/>
      <c r="J15" s="359"/>
      <c r="K15" s="359"/>
      <c r="L15" s="359"/>
      <c r="M15" s="359"/>
      <c r="N15" s="359"/>
      <c r="O15" s="359"/>
      <c r="P15" s="359"/>
      <c r="Q15" s="72"/>
      <c r="R15" s="72"/>
      <c r="S15" s="72"/>
      <c r="T15" s="72"/>
      <c r="U15" s="72"/>
      <c r="V15" s="72"/>
      <c r="W15" s="72"/>
      <c r="X15" s="72"/>
      <c r="Y15" s="72"/>
      <c r="Z15" s="72"/>
      <c r="AA15" s="72"/>
      <c r="AB15" s="72"/>
      <c r="AC15" s="72"/>
      <c r="AD15" s="13"/>
    </row>
    <row r="16" spans="1:30" ht="23.25" customHeight="1" x14ac:dyDescent="0.25">
      <c r="A16" s="7"/>
      <c r="B16" s="19"/>
      <c r="C16" s="360" t="s">
        <v>284</v>
      </c>
      <c r="D16" s="359"/>
      <c r="E16" s="359"/>
      <c r="F16" s="359"/>
      <c r="G16" s="359"/>
      <c r="H16" s="359"/>
      <c r="I16" s="359"/>
      <c r="J16" s="359"/>
      <c r="K16" s="359"/>
      <c r="L16" s="359"/>
      <c r="M16" s="359"/>
      <c r="N16" s="359"/>
      <c r="O16" s="359"/>
      <c r="P16" s="359"/>
      <c r="Q16" s="72"/>
      <c r="R16" s="72"/>
      <c r="S16" s="72"/>
      <c r="T16" s="72"/>
      <c r="U16" s="72"/>
      <c r="V16" s="72"/>
      <c r="W16" s="72"/>
      <c r="X16" s="72"/>
      <c r="Y16" s="72"/>
      <c r="Z16" s="72"/>
      <c r="AA16" s="72"/>
      <c r="AB16" s="72"/>
      <c r="AC16" s="72"/>
      <c r="AD16" s="13"/>
    </row>
    <row r="17" spans="1:30" ht="23.25" x14ac:dyDescent="0.25">
      <c r="A17" s="7"/>
      <c r="B17" s="19"/>
      <c r="C17" s="360" t="s">
        <v>389</v>
      </c>
      <c r="D17" s="359"/>
      <c r="E17" s="359"/>
      <c r="F17" s="359"/>
      <c r="G17" s="359"/>
      <c r="H17" s="359"/>
      <c r="I17" s="359"/>
      <c r="J17" s="359"/>
      <c r="K17" s="359"/>
      <c r="L17" s="359"/>
      <c r="M17" s="515"/>
      <c r="N17" s="515"/>
      <c r="O17" s="515"/>
      <c r="P17" s="515"/>
      <c r="Q17" s="515"/>
      <c r="R17" s="515"/>
      <c r="S17" s="515"/>
      <c r="T17" s="515"/>
      <c r="U17" s="515"/>
      <c r="V17" s="515"/>
      <c r="W17" s="515"/>
      <c r="X17" s="515"/>
      <c r="Y17" s="515"/>
      <c r="Z17" s="515"/>
      <c r="AA17" s="515"/>
      <c r="AB17" s="515"/>
      <c r="AC17" s="515"/>
      <c r="AD17" s="13"/>
    </row>
    <row r="18" spans="1:30" x14ac:dyDescent="0.2">
      <c r="A18" s="7"/>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25.5" customHeight="1" x14ac:dyDescent="0.25">
      <c r="A19" s="7" t="s">
        <v>285</v>
      </c>
      <c r="B19" s="110" t="s">
        <v>286</v>
      </c>
      <c r="C19" s="110"/>
      <c r="D19" s="110"/>
      <c r="E19" s="110"/>
      <c r="F19" s="110"/>
      <c r="G19" s="110"/>
      <c r="H19" s="110"/>
      <c r="I19" s="110"/>
      <c r="J19" s="110"/>
      <c r="K19" s="110"/>
      <c r="L19" s="110"/>
      <c r="M19" s="110"/>
      <c r="N19" s="110"/>
      <c r="O19" s="110"/>
      <c r="P19" s="367"/>
      <c r="Q19" s="367"/>
      <c r="R19" s="367"/>
      <c r="S19" s="367"/>
      <c r="T19" s="13"/>
      <c r="U19" s="13"/>
      <c r="V19" s="13"/>
      <c r="W19" s="13"/>
      <c r="X19" s="13"/>
      <c r="Y19" s="13"/>
      <c r="Z19" s="13"/>
      <c r="AA19" s="13"/>
      <c r="AB19" s="13"/>
      <c r="AC19" s="13"/>
      <c r="AD19" s="13"/>
    </row>
    <row r="20" spans="1:30" ht="15" customHeight="1" x14ac:dyDescent="0.2">
      <c r="A20" s="7"/>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ht="25.5" customHeight="1" x14ac:dyDescent="0.25">
      <c r="A21" s="7" t="s">
        <v>287</v>
      </c>
      <c r="B21" s="114" t="s">
        <v>380</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3"/>
    </row>
    <row r="22" spans="1:30" ht="25.5" customHeight="1" x14ac:dyDescent="0.2">
      <c r="A22" s="7"/>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13"/>
    </row>
    <row r="23" spans="1:30" ht="19.5" customHeight="1" x14ac:dyDescent="0.2">
      <c r="A23" s="7"/>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ht="33" customHeight="1" x14ac:dyDescent="0.25">
      <c r="A24" s="7" t="s">
        <v>288</v>
      </c>
      <c r="B24" s="516" t="s">
        <v>1123</v>
      </c>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13"/>
    </row>
    <row r="25" spans="1:30" ht="25.5" customHeight="1" x14ac:dyDescent="0.25">
      <c r="A25" s="7"/>
      <c r="B25" s="111" t="s">
        <v>194</v>
      </c>
      <c r="C25" s="112"/>
      <c r="D25" s="110"/>
      <c r="E25" s="110"/>
      <c r="F25" s="110"/>
      <c r="G25" s="110"/>
      <c r="H25" s="110"/>
      <c r="I25" s="110"/>
      <c r="J25" s="110"/>
      <c r="K25" s="110"/>
      <c r="L25" s="110"/>
      <c r="M25" s="110"/>
      <c r="N25" s="110"/>
      <c r="O25" s="110"/>
      <c r="P25" s="110"/>
      <c r="Q25" s="110"/>
      <c r="R25" s="110"/>
      <c r="S25" s="110"/>
      <c r="T25" s="110"/>
      <c r="U25" s="110"/>
      <c r="V25" s="110"/>
      <c r="W25" s="110"/>
      <c r="X25" s="367"/>
      <c r="Y25" s="367"/>
      <c r="Z25" s="367"/>
      <c r="AA25" s="367"/>
      <c r="AB25" s="367"/>
      <c r="AC25" s="367"/>
      <c r="AD25" s="13"/>
    </row>
    <row r="26" spans="1:30" ht="25.5" customHeight="1" x14ac:dyDescent="0.25">
      <c r="A26" s="7"/>
      <c r="B26" s="112" t="s">
        <v>195</v>
      </c>
      <c r="C26" s="112"/>
      <c r="D26" s="110"/>
      <c r="E26" s="110"/>
      <c r="F26" s="110"/>
      <c r="G26" s="110"/>
      <c r="H26" s="110"/>
      <c r="I26" s="110"/>
      <c r="J26" s="110"/>
      <c r="K26" s="110"/>
      <c r="L26" s="110"/>
      <c r="M26" s="110"/>
      <c r="N26" s="110"/>
      <c r="O26" s="110"/>
      <c r="P26" s="110"/>
      <c r="Q26" s="110"/>
      <c r="R26" s="110"/>
      <c r="S26" s="110"/>
      <c r="T26" s="110"/>
      <c r="U26" s="110"/>
      <c r="V26" s="110"/>
      <c r="W26" s="110"/>
      <c r="X26" s="367"/>
      <c r="Y26" s="367"/>
      <c r="Z26" s="367"/>
      <c r="AA26" s="367"/>
      <c r="AB26" s="367"/>
      <c r="AC26" s="367"/>
      <c r="AD26" s="13"/>
    </row>
    <row r="27" spans="1:30" ht="25.5" customHeight="1" x14ac:dyDescent="0.25">
      <c r="A27" s="7"/>
      <c r="B27" s="112" t="s">
        <v>196</v>
      </c>
      <c r="C27" s="112"/>
      <c r="D27" s="110"/>
      <c r="E27" s="110"/>
      <c r="F27" s="110"/>
      <c r="G27" s="110"/>
      <c r="H27" s="110"/>
      <c r="I27" s="110"/>
      <c r="J27" s="110"/>
      <c r="K27" s="110"/>
      <c r="L27" s="110"/>
      <c r="M27" s="110"/>
      <c r="N27" s="110"/>
      <c r="O27" s="110"/>
      <c r="P27" s="110"/>
      <c r="Q27" s="110"/>
      <c r="R27" s="110"/>
      <c r="S27" s="110"/>
      <c r="T27" s="110"/>
      <c r="U27" s="110"/>
      <c r="V27" s="110"/>
      <c r="W27" s="110"/>
      <c r="X27" s="367"/>
      <c r="Y27" s="367"/>
      <c r="Z27" s="367"/>
      <c r="AA27" s="367"/>
      <c r="AB27" s="367"/>
      <c r="AC27" s="367"/>
      <c r="AD27" s="13"/>
    </row>
    <row r="28" spans="1:30" ht="25.5" customHeight="1" x14ac:dyDescent="0.25">
      <c r="A28" s="7"/>
      <c r="B28" s="112" t="s">
        <v>197</v>
      </c>
      <c r="C28" s="112"/>
      <c r="D28" s="110"/>
      <c r="E28" s="110"/>
      <c r="F28" s="110"/>
      <c r="G28" s="110"/>
      <c r="H28" s="110"/>
      <c r="I28" s="110"/>
      <c r="J28" s="110"/>
      <c r="K28" s="110"/>
      <c r="L28" s="110"/>
      <c r="M28" s="110"/>
      <c r="N28" s="110"/>
      <c r="O28" s="110"/>
      <c r="P28" s="110"/>
      <c r="Q28" s="110"/>
      <c r="R28" s="110"/>
      <c r="S28" s="110"/>
      <c r="T28" s="110"/>
      <c r="U28" s="110"/>
      <c r="V28" s="110"/>
      <c r="W28" s="110"/>
      <c r="X28" s="367"/>
      <c r="Y28" s="367"/>
      <c r="Z28" s="367"/>
      <c r="AA28" s="367"/>
      <c r="AB28" s="367"/>
      <c r="AC28" s="367"/>
      <c r="AD28" s="13"/>
    </row>
    <row r="29" spans="1:30" ht="25.5" customHeight="1" x14ac:dyDescent="0.25">
      <c r="A29" s="7"/>
      <c r="B29" s="111" t="s">
        <v>381</v>
      </c>
      <c r="C29" s="112"/>
      <c r="D29" s="110"/>
      <c r="E29" s="110"/>
      <c r="F29" s="110"/>
      <c r="G29" s="110"/>
      <c r="H29" s="110"/>
      <c r="I29" s="110"/>
      <c r="J29" s="110"/>
      <c r="K29" s="110"/>
      <c r="L29" s="110"/>
      <c r="M29" s="110"/>
      <c r="N29" s="110"/>
      <c r="O29" s="110"/>
      <c r="P29" s="110"/>
      <c r="Q29" s="110"/>
      <c r="R29" s="110"/>
      <c r="S29" s="110"/>
      <c r="T29" s="110"/>
      <c r="U29" s="110"/>
      <c r="V29" s="110"/>
      <c r="W29" s="110"/>
      <c r="X29" s="367"/>
      <c r="Y29" s="367"/>
      <c r="Z29" s="367"/>
      <c r="AA29" s="367"/>
      <c r="AB29" s="367"/>
      <c r="AC29" s="367"/>
      <c r="AD29" s="13"/>
    </row>
    <row r="30" spans="1:30" ht="25.5" customHeight="1" x14ac:dyDescent="0.25">
      <c r="A30" s="7"/>
      <c r="B30" s="111" t="s">
        <v>23</v>
      </c>
      <c r="C30" s="112"/>
      <c r="D30" s="110"/>
      <c r="E30" s="110"/>
      <c r="F30" s="110"/>
      <c r="G30" s="110"/>
      <c r="H30" s="110"/>
      <c r="I30" s="110"/>
      <c r="J30" s="110"/>
      <c r="K30" s="110"/>
      <c r="L30" s="110"/>
      <c r="M30" s="110"/>
      <c r="N30" s="110"/>
      <c r="O30" s="110"/>
      <c r="P30" s="110"/>
      <c r="Q30" s="110"/>
      <c r="R30" s="110"/>
      <c r="S30" s="110"/>
      <c r="T30" s="110"/>
      <c r="U30" s="110"/>
      <c r="V30" s="110"/>
      <c r="W30" s="110"/>
      <c r="X30" s="367"/>
      <c r="Y30" s="367"/>
      <c r="Z30" s="367"/>
      <c r="AA30" s="367"/>
      <c r="AB30" s="367"/>
      <c r="AC30" s="367"/>
      <c r="AD30" s="129"/>
    </row>
    <row r="31" spans="1:30" ht="25.5" customHeight="1" x14ac:dyDescent="0.2">
      <c r="A31" s="7"/>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129"/>
    </row>
    <row r="32" spans="1:30" ht="25.5" customHeight="1" thickBot="1" x14ac:dyDescent="0.25">
      <c r="A32" s="7"/>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ht="21" x14ac:dyDescent="0.35">
      <c r="A33" s="7"/>
      <c r="B33" s="18" t="s">
        <v>1124</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72"/>
    </row>
    <row r="34" spans="1:30" x14ac:dyDescent="0.2">
      <c r="A34" s="7"/>
      <c r="B34" s="13"/>
      <c r="C34" s="13"/>
      <c r="D34" s="13"/>
      <c r="E34" s="13"/>
      <c r="F34" s="13"/>
      <c r="G34" s="13"/>
      <c r="H34" s="13"/>
      <c r="I34" s="13"/>
      <c r="J34" s="13"/>
      <c r="K34" s="13"/>
      <c r="L34" s="13"/>
      <c r="M34" s="13"/>
      <c r="N34" s="13"/>
      <c r="O34" s="13"/>
      <c r="P34" s="13"/>
      <c r="Q34" s="13"/>
      <c r="R34" s="13"/>
      <c r="S34" s="13"/>
      <c r="T34" s="13"/>
      <c r="U34" s="172"/>
      <c r="V34" s="172"/>
      <c r="W34" s="172"/>
      <c r="X34" s="172"/>
      <c r="Y34" s="172"/>
      <c r="Z34" s="172"/>
      <c r="AA34" s="172"/>
      <c r="AB34" s="172"/>
      <c r="AC34" s="172"/>
      <c r="AD34" s="172"/>
    </row>
    <row r="35" spans="1:30" ht="33.75" customHeight="1" x14ac:dyDescent="0.25">
      <c r="A35" s="189" t="s">
        <v>205</v>
      </c>
      <c r="B35" s="517" t="s">
        <v>1168</v>
      </c>
      <c r="C35" s="517"/>
      <c r="D35" s="517"/>
      <c r="E35" s="517"/>
      <c r="F35" s="517"/>
      <c r="G35" s="517"/>
      <c r="H35" s="517"/>
      <c r="I35" s="517"/>
      <c r="J35" s="517"/>
      <c r="K35" s="517"/>
      <c r="L35" s="517"/>
      <c r="M35" s="517"/>
      <c r="N35" s="517"/>
      <c r="O35" s="517"/>
      <c r="P35" s="517"/>
      <c r="Q35" s="517"/>
      <c r="R35" s="517"/>
      <c r="S35" s="517"/>
      <c r="T35" s="13"/>
      <c r="U35" s="172"/>
      <c r="V35" s="172"/>
      <c r="W35" s="172"/>
      <c r="X35" s="172"/>
      <c r="Y35" s="172"/>
      <c r="Z35" s="172"/>
      <c r="AA35" s="172"/>
      <c r="AB35" s="172"/>
      <c r="AC35" s="172"/>
      <c r="AD35" s="172"/>
    </row>
    <row r="36" spans="1:30" ht="25.5" customHeight="1" x14ac:dyDescent="0.25">
      <c r="A36" s="7"/>
      <c r="B36" s="365" t="s">
        <v>291</v>
      </c>
      <c r="C36" s="366"/>
      <c r="D36" s="366"/>
      <c r="E36" s="366"/>
      <c r="F36" s="366"/>
      <c r="G36" s="366"/>
      <c r="H36" s="366"/>
      <c r="I36" s="366"/>
      <c r="J36" s="366"/>
      <c r="K36" s="366"/>
      <c r="L36" s="366"/>
      <c r="M36" s="366"/>
      <c r="N36" s="366"/>
      <c r="O36" s="366"/>
      <c r="P36" s="72"/>
      <c r="Q36" s="72"/>
      <c r="R36" s="72"/>
      <c r="S36" s="19"/>
      <c r="T36" s="13"/>
      <c r="U36" s="172"/>
      <c r="V36" s="172"/>
      <c r="W36" s="172"/>
      <c r="X36" s="172"/>
      <c r="Y36" s="172"/>
      <c r="Z36" s="172"/>
      <c r="AA36" s="172"/>
      <c r="AB36" s="172"/>
      <c r="AC36" s="172"/>
      <c r="AD36" s="172"/>
    </row>
    <row r="37" spans="1:30" ht="25.5" customHeight="1" x14ac:dyDescent="0.25">
      <c r="A37" s="7"/>
      <c r="B37" s="359" t="s">
        <v>201</v>
      </c>
      <c r="C37" s="359"/>
      <c r="D37" s="359"/>
      <c r="E37" s="359"/>
      <c r="F37" s="359"/>
      <c r="G37" s="359"/>
      <c r="H37" s="359"/>
      <c r="I37" s="359"/>
      <c r="J37" s="359"/>
      <c r="K37" s="359"/>
      <c r="L37" s="359"/>
      <c r="M37" s="359"/>
      <c r="N37" s="359"/>
      <c r="O37" s="359"/>
      <c r="P37" s="72"/>
      <c r="Q37" s="72"/>
      <c r="R37" s="72"/>
      <c r="S37" s="19"/>
      <c r="T37" s="13"/>
      <c r="U37" s="172"/>
      <c r="V37" s="172"/>
      <c r="W37" s="172"/>
      <c r="X37" s="172"/>
      <c r="Y37" s="172"/>
      <c r="Z37" s="172"/>
      <c r="AA37" s="172"/>
      <c r="AB37" s="172"/>
      <c r="AC37" s="172"/>
      <c r="AD37" s="172"/>
    </row>
    <row r="38" spans="1:30" ht="25.5" customHeight="1" x14ac:dyDescent="0.25">
      <c r="A38" s="7"/>
      <c r="B38" s="359" t="s">
        <v>202</v>
      </c>
      <c r="C38" s="359"/>
      <c r="D38" s="359"/>
      <c r="E38" s="359"/>
      <c r="F38" s="359"/>
      <c r="G38" s="359"/>
      <c r="H38" s="359"/>
      <c r="I38" s="359"/>
      <c r="J38" s="359"/>
      <c r="K38" s="359"/>
      <c r="L38" s="359"/>
      <c r="M38" s="359"/>
      <c r="N38" s="359"/>
      <c r="O38" s="359"/>
      <c r="P38" s="72"/>
      <c r="Q38" s="72"/>
      <c r="R38" s="72"/>
      <c r="S38" s="19"/>
      <c r="T38" s="13"/>
      <c r="U38" s="172"/>
      <c r="V38" s="172"/>
      <c r="W38" s="172"/>
      <c r="X38" s="172"/>
      <c r="Y38" s="172"/>
      <c r="Z38" s="172"/>
      <c r="AA38" s="172"/>
      <c r="AB38" s="172"/>
      <c r="AC38" s="172"/>
      <c r="AD38" s="172"/>
    </row>
    <row r="39" spans="1:30" ht="25.5" customHeight="1" x14ac:dyDescent="0.25">
      <c r="A39" s="7"/>
      <c r="B39" s="359" t="s">
        <v>203</v>
      </c>
      <c r="C39" s="359"/>
      <c r="D39" s="359"/>
      <c r="E39" s="359"/>
      <c r="F39" s="359"/>
      <c r="G39" s="359"/>
      <c r="H39" s="359"/>
      <c r="I39" s="359"/>
      <c r="J39" s="359"/>
      <c r="K39" s="359"/>
      <c r="L39" s="359"/>
      <c r="M39" s="359"/>
      <c r="N39" s="359"/>
      <c r="O39" s="359"/>
      <c r="P39" s="72"/>
      <c r="Q39" s="72"/>
      <c r="R39" s="72"/>
      <c r="S39" s="19"/>
      <c r="T39" s="13"/>
      <c r="U39" s="172"/>
      <c r="V39" s="172"/>
      <c r="W39" s="172"/>
      <c r="X39" s="172"/>
      <c r="Y39" s="172"/>
      <c r="Z39" s="172"/>
      <c r="AA39" s="172"/>
      <c r="AB39" s="172"/>
      <c r="AC39" s="172"/>
      <c r="AD39" s="172"/>
    </row>
    <row r="40" spans="1:30" ht="25.5" customHeight="1" x14ac:dyDescent="0.25">
      <c r="A40" s="7"/>
      <c r="B40" s="360" t="s">
        <v>1126</v>
      </c>
      <c r="C40" s="359"/>
      <c r="D40" s="359"/>
      <c r="E40" s="359"/>
      <c r="F40" s="359"/>
      <c r="G40" s="359"/>
      <c r="H40" s="359"/>
      <c r="I40" s="359"/>
      <c r="J40" s="359"/>
      <c r="K40" s="359"/>
      <c r="L40" s="359"/>
      <c r="M40" s="359"/>
      <c r="N40" s="359"/>
      <c r="O40" s="359"/>
      <c r="P40" s="72"/>
      <c r="Q40" s="72"/>
      <c r="R40" s="72"/>
      <c r="S40" s="19"/>
      <c r="T40" s="13"/>
      <c r="U40" s="172"/>
      <c r="V40" s="172"/>
      <c r="W40" s="172"/>
      <c r="X40" s="172"/>
      <c r="Y40" s="172"/>
      <c r="Z40" s="172"/>
      <c r="AA40" s="172"/>
      <c r="AB40" s="172"/>
      <c r="AC40" s="172"/>
      <c r="AD40" s="172"/>
    </row>
    <row r="41" spans="1:30" ht="25.5" customHeight="1" x14ac:dyDescent="0.25">
      <c r="A41" s="7"/>
      <c r="B41" s="160" t="s">
        <v>23</v>
      </c>
      <c r="C41" s="161"/>
      <c r="D41" s="161"/>
      <c r="E41" s="161"/>
      <c r="F41" s="161"/>
      <c r="G41" s="161"/>
      <c r="H41" s="161"/>
      <c r="I41" s="161"/>
      <c r="J41" s="161"/>
      <c r="K41" s="161"/>
      <c r="L41" s="161"/>
      <c r="M41" s="161"/>
      <c r="N41" s="161"/>
      <c r="O41" s="161"/>
      <c r="P41" s="161"/>
      <c r="Q41" s="161"/>
      <c r="R41" s="161"/>
      <c r="S41" s="19"/>
      <c r="T41" s="146"/>
      <c r="U41" s="172"/>
      <c r="V41" s="172"/>
      <c r="W41" s="172"/>
      <c r="X41" s="172"/>
      <c r="Y41" s="172"/>
      <c r="Z41" s="172"/>
      <c r="AA41" s="172"/>
      <c r="AB41" s="172"/>
      <c r="AC41" s="172"/>
      <c r="AD41" s="172"/>
    </row>
    <row r="42" spans="1:30" ht="25.5" customHeight="1" x14ac:dyDescent="0.2">
      <c r="A42" s="7"/>
      <c r="B42" s="364"/>
      <c r="C42" s="364"/>
      <c r="D42" s="364"/>
      <c r="E42" s="364"/>
      <c r="F42" s="364"/>
      <c r="G42" s="364"/>
      <c r="H42" s="364"/>
      <c r="I42" s="364"/>
      <c r="J42" s="364"/>
      <c r="K42" s="364"/>
      <c r="L42" s="364"/>
      <c r="M42" s="364"/>
      <c r="N42" s="364"/>
      <c r="O42" s="364"/>
      <c r="P42" s="364"/>
      <c r="Q42" s="364"/>
      <c r="R42" s="364"/>
      <c r="S42" s="364"/>
      <c r="T42" s="13"/>
      <c r="U42" s="172"/>
      <c r="V42" s="172"/>
      <c r="W42" s="172"/>
      <c r="X42" s="172"/>
      <c r="Y42" s="172"/>
      <c r="Z42" s="172"/>
      <c r="AA42" s="172"/>
      <c r="AB42" s="172"/>
      <c r="AC42" s="172"/>
      <c r="AD42" s="172"/>
    </row>
    <row r="43" spans="1:30" ht="26.25" customHeight="1" x14ac:dyDescent="0.2">
      <c r="A43" s="7"/>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row>
    <row r="44" spans="1:30" ht="33.75" customHeight="1" x14ac:dyDescent="0.25">
      <c r="A44" s="353" t="s">
        <v>292</v>
      </c>
      <c r="B44" s="358" t="s">
        <v>1155</v>
      </c>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2"/>
    </row>
    <row r="45" spans="1:30" ht="26.25" customHeight="1" x14ac:dyDescent="0.25">
      <c r="A45" s="7"/>
      <c r="B45" s="351" t="s">
        <v>1156</v>
      </c>
      <c r="C45" s="351"/>
      <c r="D45" s="351"/>
      <c r="E45" s="351"/>
      <c r="F45" s="351"/>
      <c r="G45" s="351"/>
      <c r="H45" s="351"/>
      <c r="I45" s="351"/>
      <c r="J45" s="351"/>
      <c r="K45" s="351"/>
      <c r="L45" s="351"/>
      <c r="M45" s="351"/>
      <c r="N45" s="351"/>
      <c r="O45" s="351"/>
      <c r="P45" s="351"/>
      <c r="Q45" s="351"/>
      <c r="R45" s="351"/>
      <c r="S45" s="19"/>
      <c r="T45" s="352"/>
      <c r="U45" s="352"/>
      <c r="V45" s="352"/>
      <c r="W45" s="352"/>
      <c r="X45" s="352"/>
      <c r="Y45" s="352"/>
      <c r="Z45" s="352"/>
      <c r="AA45" s="352"/>
      <c r="AB45" s="352"/>
      <c r="AC45" s="352"/>
      <c r="AD45" s="352"/>
    </row>
    <row r="46" spans="1:30" ht="26.25" customHeight="1" x14ac:dyDescent="0.25">
      <c r="A46" s="7"/>
      <c r="B46" s="351" t="s">
        <v>1157</v>
      </c>
      <c r="C46" s="351"/>
      <c r="D46" s="351"/>
      <c r="E46" s="351"/>
      <c r="F46" s="351"/>
      <c r="G46" s="351"/>
      <c r="H46" s="351"/>
      <c r="I46" s="351"/>
      <c r="J46" s="351"/>
      <c r="K46" s="351"/>
      <c r="L46" s="351"/>
      <c r="M46" s="351"/>
      <c r="N46" s="351"/>
      <c r="O46" s="351"/>
      <c r="P46" s="351"/>
      <c r="Q46" s="351"/>
      <c r="R46" s="351"/>
      <c r="S46" s="19"/>
      <c r="T46" s="352"/>
      <c r="U46" s="352"/>
      <c r="V46" s="352"/>
      <c r="W46" s="352"/>
      <c r="X46" s="352"/>
      <c r="Y46" s="352"/>
      <c r="Z46" s="352"/>
      <c r="AA46" s="352"/>
      <c r="AB46" s="352"/>
      <c r="AC46" s="352"/>
      <c r="AD46" s="352"/>
    </row>
    <row r="47" spans="1:30" ht="26.25" customHeight="1" x14ac:dyDescent="0.25">
      <c r="A47" s="7"/>
      <c r="B47" s="160" t="s">
        <v>23</v>
      </c>
      <c r="C47" s="161"/>
      <c r="D47" s="161"/>
      <c r="E47" s="161"/>
      <c r="F47" s="161"/>
      <c r="G47" s="161"/>
      <c r="H47" s="161"/>
      <c r="I47" s="161"/>
      <c r="J47" s="161"/>
      <c r="K47" s="161"/>
      <c r="L47" s="161"/>
      <c r="M47" s="161"/>
      <c r="N47" s="161"/>
      <c r="O47" s="161"/>
      <c r="P47" s="161"/>
      <c r="Q47" s="161"/>
      <c r="R47" s="161"/>
      <c r="S47" s="19"/>
      <c r="T47" s="352"/>
      <c r="U47" s="352"/>
      <c r="V47" s="352"/>
      <c r="W47" s="352"/>
      <c r="X47" s="352"/>
      <c r="Y47" s="352"/>
      <c r="Z47" s="352"/>
      <c r="AA47" s="352"/>
      <c r="AB47" s="352"/>
      <c r="AC47" s="352"/>
      <c r="AD47" s="352"/>
    </row>
    <row r="48" spans="1:30" ht="26.25" customHeight="1" x14ac:dyDescent="0.2">
      <c r="A48" s="7"/>
      <c r="B48" s="364"/>
      <c r="C48" s="364"/>
      <c r="D48" s="364"/>
      <c r="E48" s="364"/>
      <c r="F48" s="364"/>
      <c r="G48" s="364"/>
      <c r="H48" s="364"/>
      <c r="I48" s="364"/>
      <c r="J48" s="364"/>
      <c r="K48" s="364"/>
      <c r="L48" s="364"/>
      <c r="M48" s="364"/>
      <c r="N48" s="364"/>
      <c r="O48" s="364"/>
      <c r="P48" s="364"/>
      <c r="Q48" s="364"/>
      <c r="R48" s="364"/>
      <c r="S48" s="364"/>
      <c r="T48" s="352"/>
      <c r="U48" s="352"/>
      <c r="V48" s="352"/>
      <c r="W48" s="352"/>
      <c r="X48" s="352"/>
      <c r="Y48" s="352"/>
      <c r="Z48" s="352"/>
      <c r="AA48" s="352"/>
      <c r="AB48" s="352"/>
      <c r="AC48" s="352"/>
      <c r="AD48" s="352"/>
    </row>
    <row r="49" spans="1:30" ht="26.25" customHeight="1" x14ac:dyDescent="0.2">
      <c r="A49" s="7"/>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row>
    <row r="50" spans="1:30" ht="33.75" customHeight="1" x14ac:dyDescent="0.25">
      <c r="A50" s="353" t="s">
        <v>1158</v>
      </c>
      <c r="B50" s="358" t="s">
        <v>1159</v>
      </c>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2"/>
    </row>
    <row r="51" spans="1:30" ht="26.25" customHeight="1" x14ac:dyDescent="0.25">
      <c r="A51" s="7"/>
      <c r="B51" s="110" t="s">
        <v>1160</v>
      </c>
      <c r="C51" s="110"/>
      <c r="D51" s="110"/>
      <c r="E51" s="110"/>
      <c r="F51" s="110"/>
      <c r="G51" s="110"/>
      <c r="H51" s="110"/>
      <c r="I51" s="110"/>
      <c r="J51" s="110"/>
      <c r="K51" s="110"/>
      <c r="L51" s="110"/>
      <c r="M51" s="110"/>
      <c r="N51" s="110"/>
      <c r="O51" s="110"/>
      <c r="P51" s="110"/>
      <c r="Q51" s="110"/>
      <c r="R51" s="110"/>
      <c r="S51" s="19"/>
      <c r="T51" s="352"/>
      <c r="U51" s="352"/>
      <c r="V51" s="352"/>
      <c r="W51" s="352"/>
      <c r="X51" s="352"/>
      <c r="Y51" s="352"/>
      <c r="Z51" s="352"/>
      <c r="AA51" s="352"/>
      <c r="AB51" s="352"/>
      <c r="AC51" s="352"/>
      <c r="AD51" s="352"/>
    </row>
    <row r="52" spans="1:30" ht="26.25" customHeight="1" x14ac:dyDescent="0.25">
      <c r="A52" s="7"/>
      <c r="B52" s="110" t="s">
        <v>1161</v>
      </c>
      <c r="C52" s="110"/>
      <c r="D52" s="110"/>
      <c r="E52" s="110"/>
      <c r="F52" s="110"/>
      <c r="G52" s="110"/>
      <c r="H52" s="110"/>
      <c r="I52" s="110"/>
      <c r="J52" s="110"/>
      <c r="K52" s="110"/>
      <c r="L52" s="110"/>
      <c r="M52" s="110"/>
      <c r="N52" s="110"/>
      <c r="O52" s="110"/>
      <c r="P52" s="110"/>
      <c r="Q52" s="110"/>
      <c r="R52" s="110"/>
      <c r="S52" s="19"/>
      <c r="T52" s="352"/>
      <c r="U52" s="352"/>
      <c r="V52" s="352"/>
      <c r="W52" s="352"/>
      <c r="X52" s="352"/>
      <c r="Y52" s="352"/>
      <c r="Z52" s="352"/>
      <c r="AA52" s="352"/>
      <c r="AB52" s="352"/>
      <c r="AC52" s="352"/>
      <c r="AD52" s="352"/>
    </row>
    <row r="53" spans="1:30" ht="26.25" customHeight="1" x14ac:dyDescent="0.25">
      <c r="A53" s="7"/>
      <c r="B53" s="110" t="s">
        <v>1162</v>
      </c>
      <c r="C53" s="110"/>
      <c r="D53" s="110"/>
      <c r="E53" s="110"/>
      <c r="F53" s="110"/>
      <c r="G53" s="110"/>
      <c r="H53" s="110"/>
      <c r="I53" s="110"/>
      <c r="J53" s="110"/>
      <c r="K53" s="110"/>
      <c r="L53" s="110"/>
      <c r="M53" s="110"/>
      <c r="N53" s="110"/>
      <c r="O53" s="110"/>
      <c r="P53" s="110"/>
      <c r="Q53" s="110"/>
      <c r="R53" s="110"/>
      <c r="S53" s="19"/>
      <c r="T53" s="352"/>
      <c r="U53" s="352"/>
      <c r="V53" s="352"/>
      <c r="W53" s="352"/>
      <c r="X53" s="352"/>
      <c r="Y53" s="352"/>
      <c r="Z53" s="352"/>
      <c r="AA53" s="352"/>
      <c r="AB53" s="352"/>
      <c r="AC53" s="352"/>
      <c r="AD53" s="352"/>
    </row>
    <row r="54" spans="1:30" ht="26.25" customHeight="1" x14ac:dyDescent="0.25">
      <c r="A54" s="7"/>
      <c r="B54" s="110" t="s">
        <v>1163</v>
      </c>
      <c r="C54" s="110"/>
      <c r="D54" s="110"/>
      <c r="E54" s="110"/>
      <c r="F54" s="110"/>
      <c r="G54" s="110"/>
      <c r="H54" s="110"/>
      <c r="I54" s="110"/>
      <c r="J54" s="110"/>
      <c r="K54" s="110"/>
      <c r="L54" s="110"/>
      <c r="M54" s="110"/>
      <c r="N54" s="110"/>
      <c r="O54" s="110"/>
      <c r="P54" s="110"/>
      <c r="Q54" s="110"/>
      <c r="R54" s="110"/>
      <c r="S54" s="19"/>
      <c r="T54" s="352"/>
      <c r="U54" s="352"/>
      <c r="V54" s="352"/>
      <c r="W54" s="352"/>
      <c r="X54" s="352"/>
      <c r="Y54" s="352"/>
      <c r="Z54" s="352"/>
      <c r="AA54" s="352"/>
      <c r="AB54" s="352"/>
      <c r="AC54" s="352"/>
      <c r="AD54" s="352"/>
    </row>
    <row r="55" spans="1:30" ht="26.25" customHeight="1" x14ac:dyDescent="0.25">
      <c r="A55" s="7"/>
      <c r="B55" s="110" t="s">
        <v>1164</v>
      </c>
      <c r="C55" s="110"/>
      <c r="D55" s="110"/>
      <c r="E55" s="110"/>
      <c r="F55" s="110"/>
      <c r="G55" s="110"/>
      <c r="H55" s="110"/>
      <c r="I55" s="110"/>
      <c r="J55" s="110"/>
      <c r="K55" s="110"/>
      <c r="L55" s="110"/>
      <c r="M55" s="110"/>
      <c r="N55" s="110"/>
      <c r="O55" s="110"/>
      <c r="P55" s="110"/>
      <c r="Q55" s="110"/>
      <c r="R55" s="110"/>
      <c r="S55" s="19"/>
      <c r="T55" s="352"/>
      <c r="U55" s="352"/>
      <c r="V55" s="352"/>
      <c r="W55" s="352"/>
      <c r="X55" s="352"/>
      <c r="Y55" s="352"/>
      <c r="Z55" s="352"/>
      <c r="AA55" s="352"/>
      <c r="AB55" s="352"/>
      <c r="AC55" s="352"/>
      <c r="AD55" s="352"/>
    </row>
    <row r="56" spans="1:30" ht="26.25" customHeight="1" x14ac:dyDescent="0.25">
      <c r="A56" s="7"/>
      <c r="B56" s="110" t="s">
        <v>1165</v>
      </c>
      <c r="C56" s="110"/>
      <c r="D56" s="110"/>
      <c r="E56" s="110"/>
      <c r="F56" s="110"/>
      <c r="G56" s="110"/>
      <c r="H56" s="110"/>
      <c r="I56" s="110"/>
      <c r="J56" s="110"/>
      <c r="K56" s="110"/>
      <c r="L56" s="110"/>
      <c r="M56" s="110"/>
      <c r="N56" s="110"/>
      <c r="O56" s="110"/>
      <c r="P56" s="110"/>
      <c r="Q56" s="110"/>
      <c r="R56" s="110"/>
      <c r="S56" s="19"/>
      <c r="T56" s="352"/>
      <c r="U56" s="352"/>
      <c r="V56" s="352"/>
      <c r="W56" s="352"/>
      <c r="X56" s="352"/>
      <c r="Y56" s="352"/>
      <c r="Z56" s="352"/>
      <c r="AA56" s="352"/>
      <c r="AB56" s="352"/>
      <c r="AC56" s="352"/>
      <c r="AD56" s="352"/>
    </row>
    <row r="57" spans="1:30" ht="26.25" customHeight="1" x14ac:dyDescent="0.25">
      <c r="A57" s="7"/>
      <c r="B57" s="160" t="s">
        <v>23</v>
      </c>
      <c r="C57" s="161"/>
      <c r="D57" s="161"/>
      <c r="E57" s="161"/>
      <c r="F57" s="161"/>
      <c r="G57" s="161"/>
      <c r="H57" s="161"/>
      <c r="I57" s="161"/>
      <c r="J57" s="161"/>
      <c r="K57" s="161"/>
      <c r="L57" s="161"/>
      <c r="M57" s="161"/>
      <c r="N57" s="161"/>
      <c r="O57" s="161"/>
      <c r="P57" s="161"/>
      <c r="Q57" s="161"/>
      <c r="R57" s="161"/>
      <c r="S57" s="19"/>
      <c r="T57" s="352"/>
      <c r="U57" s="352"/>
      <c r="V57" s="352"/>
      <c r="W57" s="352"/>
      <c r="X57" s="352"/>
      <c r="Y57" s="352"/>
      <c r="Z57" s="352"/>
      <c r="AA57" s="352"/>
      <c r="AB57" s="352"/>
      <c r="AC57" s="352"/>
      <c r="AD57" s="352"/>
    </row>
    <row r="58" spans="1:30" ht="26.25" customHeight="1" x14ac:dyDescent="0.2">
      <c r="A58" s="7"/>
      <c r="B58" s="364"/>
      <c r="C58" s="364"/>
      <c r="D58" s="364"/>
      <c r="E58" s="364"/>
      <c r="F58" s="364"/>
      <c r="G58" s="364"/>
      <c r="H58" s="364"/>
      <c r="I58" s="364"/>
      <c r="J58" s="364"/>
      <c r="K58" s="364"/>
      <c r="L58" s="364"/>
      <c r="M58" s="364"/>
      <c r="N58" s="364"/>
      <c r="O58" s="364"/>
      <c r="P58" s="364"/>
      <c r="Q58" s="364"/>
      <c r="R58" s="364"/>
      <c r="S58" s="364"/>
      <c r="T58" s="352"/>
      <c r="U58" s="352"/>
      <c r="V58" s="352"/>
      <c r="W58" s="352"/>
      <c r="X58" s="352"/>
      <c r="Y58" s="352"/>
      <c r="Z58" s="352"/>
      <c r="AA58" s="352"/>
      <c r="AB58" s="352"/>
      <c r="AC58" s="352"/>
      <c r="AD58" s="352"/>
    </row>
    <row r="59" spans="1:30" ht="26.25" customHeight="1" x14ac:dyDescent="0.2">
      <c r="A59" s="7"/>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row>
    <row r="60" spans="1:30" ht="26.25" customHeight="1" x14ac:dyDescent="0.25">
      <c r="A60" s="7"/>
      <c r="B60" s="374" t="s">
        <v>1166</v>
      </c>
      <c r="C60" s="374"/>
      <c r="D60" s="374"/>
      <c r="E60" s="374"/>
      <c r="F60" s="374"/>
      <c r="G60" s="374"/>
      <c r="H60" s="374"/>
      <c r="I60" s="374"/>
      <c r="J60" s="374"/>
      <c r="K60" s="374"/>
      <c r="L60" s="374"/>
      <c r="M60" s="374"/>
      <c r="N60" s="374"/>
      <c r="O60" s="374"/>
      <c r="P60" s="367"/>
      <c r="Q60" s="367"/>
      <c r="R60" s="367"/>
      <c r="S60" s="367"/>
      <c r="T60" s="352"/>
      <c r="U60" s="352"/>
      <c r="V60" s="352"/>
      <c r="W60" s="352"/>
      <c r="X60" s="352"/>
      <c r="Y60" s="352"/>
      <c r="Z60" s="352"/>
      <c r="AA60" s="352"/>
      <c r="AB60" s="352"/>
      <c r="AC60" s="352"/>
      <c r="AD60" s="352"/>
    </row>
    <row r="61" spans="1:30" ht="26.25" customHeight="1" x14ac:dyDescent="0.2">
      <c r="A61" s="7"/>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row>
    <row r="62" spans="1:30" ht="25.5" customHeight="1" x14ac:dyDescent="0.25">
      <c r="A62" s="7" t="s">
        <v>1154</v>
      </c>
      <c r="B62" s="110" t="s">
        <v>293</v>
      </c>
      <c r="C62" s="110"/>
      <c r="D62" s="110"/>
      <c r="E62" s="110"/>
      <c r="F62" s="110"/>
      <c r="G62" s="110"/>
      <c r="H62" s="110"/>
      <c r="I62" s="110"/>
      <c r="J62" s="110"/>
      <c r="K62" s="110"/>
      <c r="L62" s="110"/>
      <c r="M62" s="110"/>
      <c r="N62" s="110"/>
      <c r="O62" s="110"/>
      <c r="P62" s="367"/>
      <c r="Q62" s="367"/>
      <c r="R62" s="367"/>
      <c r="S62" s="367"/>
      <c r="T62" s="13"/>
      <c r="U62" s="172"/>
      <c r="V62" s="172"/>
      <c r="W62" s="172"/>
      <c r="X62" s="172"/>
      <c r="Y62" s="172"/>
      <c r="Z62" s="172"/>
      <c r="AA62" s="172"/>
      <c r="AB62" s="172"/>
      <c r="AC62" s="172"/>
      <c r="AD62" s="172"/>
    </row>
    <row r="63" spans="1:30" ht="25.5" customHeight="1" x14ac:dyDescent="0.25">
      <c r="A63" s="7"/>
      <c r="B63" s="113" t="s">
        <v>294</v>
      </c>
      <c r="C63" s="110"/>
      <c r="D63" s="110"/>
      <c r="E63" s="110"/>
      <c r="F63" s="110"/>
      <c r="G63" s="110"/>
      <c r="H63" s="110"/>
      <c r="I63" s="110"/>
      <c r="J63" s="110"/>
      <c r="K63" s="110"/>
      <c r="L63" s="515"/>
      <c r="M63" s="515"/>
      <c r="N63" s="515"/>
      <c r="O63" s="515"/>
      <c r="P63" s="515"/>
      <c r="Q63" s="515"/>
      <c r="R63" s="515"/>
      <c r="S63" s="515"/>
      <c r="T63" s="13"/>
      <c r="U63" s="172"/>
      <c r="V63" s="172"/>
      <c r="W63" s="172"/>
      <c r="X63" s="172"/>
      <c r="Y63" s="172"/>
      <c r="Z63" s="172"/>
      <c r="AA63" s="172"/>
      <c r="AB63" s="172"/>
      <c r="AC63" s="172"/>
      <c r="AD63" s="172"/>
    </row>
    <row r="64" spans="1:30" ht="25.5" customHeight="1" thickBot="1" x14ac:dyDescent="0.25">
      <c r="A64" s="7"/>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row>
    <row r="65" spans="1:33" ht="25.5" customHeight="1" x14ac:dyDescent="0.35">
      <c r="A65" s="7"/>
      <c r="B65" s="18" t="s">
        <v>1125</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334"/>
    </row>
    <row r="66" spans="1:33" ht="25.5" customHeight="1" x14ac:dyDescent="0.25">
      <c r="A66" s="7"/>
      <c r="B66" s="405"/>
      <c r="C66" s="405"/>
      <c r="D66" s="405"/>
      <c r="E66" s="405"/>
      <c r="F66" s="405"/>
      <c r="G66" s="405"/>
      <c r="H66" s="405"/>
      <c r="I66" s="405"/>
      <c r="J66" s="405"/>
      <c r="K66" s="405"/>
      <c r="L66" s="405"/>
      <c r="M66" s="405"/>
      <c r="N66" s="405"/>
      <c r="O66" s="405"/>
      <c r="P66" s="405"/>
      <c r="Q66" s="405"/>
      <c r="R66" s="405"/>
      <c r="S66" s="405"/>
      <c r="T66" s="334"/>
      <c r="U66" s="334"/>
      <c r="V66" s="334"/>
      <c r="W66" s="334"/>
      <c r="X66" s="334"/>
      <c r="Y66" s="334"/>
      <c r="Z66" s="334"/>
      <c r="AA66" s="334"/>
      <c r="AB66" s="334"/>
      <c r="AC66" s="334"/>
      <c r="AD66" s="334"/>
    </row>
    <row r="67" spans="1:33" ht="25.5" customHeight="1" x14ac:dyDescent="0.25">
      <c r="A67" s="7" t="s">
        <v>979</v>
      </c>
      <c r="B67" s="109" t="s">
        <v>1127</v>
      </c>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67"/>
      <c r="AC67" s="367"/>
      <c r="AD67" s="334"/>
    </row>
    <row r="68" spans="1:33" ht="38.25" customHeight="1" x14ac:dyDescent="0.25">
      <c r="A68" s="7"/>
      <c r="B68" s="518" t="s">
        <v>988</v>
      </c>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340"/>
      <c r="AE68" s="344"/>
      <c r="AF68" s="344"/>
      <c r="AG68" s="344"/>
    </row>
    <row r="69" spans="1:33" ht="25.5" customHeight="1" x14ac:dyDescent="0.2">
      <c r="A69" s="7"/>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34"/>
    </row>
    <row r="70" spans="1:33" ht="25.5" customHeight="1" x14ac:dyDescent="0.2">
      <c r="A70" s="7"/>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row>
    <row r="71" spans="1:33" ht="25.5" customHeight="1" x14ac:dyDescent="0.25">
      <c r="A71" s="7" t="s">
        <v>980</v>
      </c>
      <c r="B71" s="110" t="s">
        <v>985</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367"/>
      <c r="AC71" s="367"/>
      <c r="AD71" s="334"/>
    </row>
    <row r="72" spans="1:33" ht="25.5" customHeight="1" x14ac:dyDescent="0.25">
      <c r="A72" s="7" t="s">
        <v>982</v>
      </c>
      <c r="B72" s="110" t="s">
        <v>981</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367"/>
      <c r="AC72" s="367"/>
      <c r="AD72" s="334"/>
    </row>
    <row r="73" spans="1:33" ht="25.5" customHeight="1" x14ac:dyDescent="0.25">
      <c r="A73" s="7" t="s">
        <v>983</v>
      </c>
      <c r="B73" s="110" t="s">
        <v>984</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367"/>
      <c r="AC73" s="367"/>
      <c r="AD73" s="334"/>
    </row>
    <row r="74" spans="1:33" ht="25.5" customHeight="1" x14ac:dyDescent="0.25">
      <c r="A74" s="7"/>
      <c r="B74" s="110" t="s">
        <v>986</v>
      </c>
      <c r="C74" s="110"/>
      <c r="D74" s="110"/>
      <c r="E74" s="110"/>
      <c r="F74" s="110"/>
      <c r="G74" s="110"/>
      <c r="H74" s="110"/>
      <c r="I74" s="110"/>
      <c r="J74" s="110"/>
      <c r="K74" s="110"/>
      <c r="L74" s="110"/>
      <c r="M74" s="378"/>
      <c r="N74" s="378"/>
      <c r="O74" s="378"/>
      <c r="P74" s="378"/>
      <c r="Q74" s="378"/>
      <c r="R74" s="378"/>
      <c r="S74" s="378"/>
      <c r="T74" s="378"/>
      <c r="U74" s="378"/>
      <c r="V74" s="378"/>
      <c r="W74" s="378"/>
      <c r="X74" s="378"/>
      <c r="Y74" s="378"/>
      <c r="Z74" s="378"/>
      <c r="AA74" s="378"/>
      <c r="AB74" s="378"/>
      <c r="AC74" s="378"/>
      <c r="AD74" s="334"/>
    </row>
    <row r="75" spans="1:33" ht="25.5" customHeight="1" x14ac:dyDescent="0.25">
      <c r="A75" s="7"/>
      <c r="B75" s="110" t="s">
        <v>987</v>
      </c>
      <c r="C75" s="110"/>
      <c r="D75" s="110"/>
      <c r="E75" s="110"/>
      <c r="F75" s="110"/>
      <c r="G75" s="110"/>
      <c r="H75" s="110"/>
      <c r="I75" s="110"/>
      <c r="J75" s="110"/>
      <c r="K75" s="110"/>
      <c r="L75" s="110"/>
      <c r="M75" s="378"/>
      <c r="N75" s="378"/>
      <c r="O75" s="378"/>
      <c r="P75" s="378"/>
      <c r="Q75" s="378"/>
      <c r="R75" s="378"/>
      <c r="S75" s="378"/>
      <c r="T75" s="378"/>
      <c r="U75" s="378"/>
      <c r="V75" s="378"/>
      <c r="W75" s="378"/>
      <c r="X75" s="378"/>
      <c r="Y75" s="378"/>
      <c r="Z75" s="378"/>
      <c r="AA75" s="378"/>
      <c r="AB75" s="378"/>
      <c r="AC75" s="378"/>
      <c r="AD75" s="334"/>
    </row>
    <row r="76" spans="1:33" ht="25.5" customHeight="1" thickBot="1" x14ac:dyDescent="0.25">
      <c r="A76" s="7"/>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row>
    <row r="77" spans="1:33" ht="25.5" customHeight="1" x14ac:dyDescent="0.35">
      <c r="A77" s="7"/>
      <c r="B77" s="18" t="s">
        <v>1128</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334"/>
    </row>
    <row r="78" spans="1:33" ht="25.5" customHeight="1" x14ac:dyDescent="0.25">
      <c r="A78" s="7" t="s">
        <v>990</v>
      </c>
      <c r="B78" s="24" t="s">
        <v>256</v>
      </c>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row>
    <row r="79" spans="1:33" ht="33.75" customHeight="1" x14ac:dyDescent="0.25">
      <c r="A79" s="7"/>
      <c r="B79" s="359" t="s">
        <v>991</v>
      </c>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67"/>
      <c r="AC79" s="367"/>
      <c r="AD79" s="334"/>
    </row>
    <row r="80" spans="1:33" ht="25.5" customHeight="1" x14ac:dyDescent="0.25">
      <c r="A80" s="7"/>
      <c r="B80" s="37" t="s">
        <v>992</v>
      </c>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row>
    <row r="81" spans="1:30" ht="25.5" customHeight="1" x14ac:dyDescent="0.25">
      <c r="A81" s="7"/>
      <c r="B81" s="334"/>
      <c r="C81" s="334"/>
      <c r="D81" s="332" t="s">
        <v>1027</v>
      </c>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67"/>
      <c r="AC81" s="367"/>
      <c r="AD81" s="334"/>
    </row>
    <row r="82" spans="1:30" ht="25.5" customHeight="1" x14ac:dyDescent="0.25">
      <c r="A82" s="7"/>
      <c r="B82" s="334"/>
      <c r="C82" s="334"/>
      <c r="D82" s="332" t="s">
        <v>1028</v>
      </c>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67"/>
      <c r="AC82" s="367"/>
      <c r="AD82" s="334"/>
    </row>
    <row r="83" spans="1:30" ht="25.5" customHeight="1" x14ac:dyDescent="0.25">
      <c r="A83" s="7"/>
      <c r="B83" s="334"/>
      <c r="C83" s="334"/>
      <c r="D83" s="332" t="s">
        <v>1029</v>
      </c>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67"/>
      <c r="AC83" s="367"/>
      <c r="AD83" s="334"/>
    </row>
    <row r="84" spans="1:30" ht="25.5" customHeight="1" x14ac:dyDescent="0.25">
      <c r="A84" s="7"/>
      <c r="B84" s="334"/>
      <c r="C84" s="334"/>
      <c r="D84" s="332" t="s">
        <v>1030</v>
      </c>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67"/>
      <c r="AC84" s="367"/>
      <c r="AD84" s="334"/>
    </row>
    <row r="85" spans="1:30" ht="25.5" customHeight="1" x14ac:dyDescent="0.25">
      <c r="A85" s="7"/>
      <c r="B85" s="334"/>
      <c r="C85" s="334"/>
      <c r="D85" s="332" t="s">
        <v>1031</v>
      </c>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67"/>
      <c r="AC85" s="367"/>
      <c r="AD85" s="334"/>
    </row>
    <row r="86" spans="1:30" ht="25.5" customHeight="1" x14ac:dyDescent="0.25">
      <c r="A86" s="7"/>
      <c r="B86" s="334"/>
      <c r="C86" s="334"/>
      <c r="D86" s="332" t="s">
        <v>10</v>
      </c>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67"/>
      <c r="AC86" s="367"/>
      <c r="AD86" s="334"/>
    </row>
    <row r="87" spans="1:30" ht="25.5" customHeight="1" x14ac:dyDescent="0.25">
      <c r="A87" s="7"/>
      <c r="B87" s="334"/>
      <c r="C87" s="334"/>
      <c r="D87" s="332" t="s">
        <v>993</v>
      </c>
      <c r="E87" s="332"/>
      <c r="F87" s="332"/>
      <c r="G87" s="332"/>
      <c r="H87" s="364"/>
      <c r="I87" s="364"/>
      <c r="J87" s="364"/>
      <c r="K87" s="364"/>
      <c r="L87" s="364"/>
      <c r="M87" s="364"/>
      <c r="N87" s="364"/>
      <c r="O87" s="364"/>
      <c r="P87" s="364"/>
      <c r="Q87" s="364"/>
      <c r="R87" s="364"/>
      <c r="S87" s="364"/>
      <c r="T87" s="364"/>
      <c r="U87" s="364"/>
      <c r="V87" s="364"/>
      <c r="W87" s="364"/>
      <c r="X87" s="364"/>
      <c r="Y87" s="364"/>
      <c r="Z87" s="364"/>
      <c r="AA87" s="364"/>
      <c r="AB87" s="364"/>
      <c r="AC87" s="364"/>
      <c r="AD87" s="334"/>
    </row>
    <row r="88" spans="1:30" ht="25.5" customHeight="1" x14ac:dyDescent="0.2">
      <c r="A88" s="7"/>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row>
    <row r="89" spans="1:30" ht="7.5" customHeight="1" x14ac:dyDescent="0.25">
      <c r="A89" s="7"/>
      <c r="B89" s="194"/>
      <c r="C89" s="283"/>
      <c r="D89" s="283"/>
      <c r="E89" s="283"/>
      <c r="F89" s="283"/>
      <c r="G89" s="283"/>
      <c r="H89" s="283"/>
      <c r="I89" s="284"/>
      <c r="J89" s="284"/>
      <c r="K89" s="284"/>
      <c r="L89" s="284"/>
      <c r="M89" s="284"/>
      <c r="N89" s="284"/>
      <c r="O89" s="284"/>
      <c r="P89" s="284"/>
      <c r="Q89" s="284"/>
      <c r="R89" s="284"/>
      <c r="S89" s="284"/>
      <c r="T89" s="284"/>
      <c r="U89" s="284"/>
      <c r="V89" s="284"/>
      <c r="W89" s="284"/>
      <c r="X89" s="284"/>
      <c r="Y89" s="284"/>
      <c r="Z89" s="284"/>
      <c r="AA89" s="284"/>
      <c r="AB89" s="284"/>
      <c r="AC89" s="284"/>
      <c r="AD89" s="334"/>
    </row>
    <row r="90" spans="1:30" ht="74.25" customHeight="1" x14ac:dyDescent="0.25">
      <c r="A90" s="7"/>
      <c r="B90" s="512" t="s">
        <v>994</v>
      </c>
      <c r="C90" s="513"/>
      <c r="D90" s="513"/>
      <c r="E90" s="513"/>
      <c r="F90" s="513"/>
      <c r="G90" s="513"/>
      <c r="H90" s="332"/>
      <c r="I90" s="514"/>
      <c r="J90" s="514"/>
      <c r="K90" s="514"/>
      <c r="L90" s="514"/>
      <c r="M90" s="514"/>
      <c r="N90" s="514"/>
      <c r="O90" s="514"/>
      <c r="P90" s="514"/>
      <c r="Q90" s="514"/>
      <c r="R90" s="514"/>
      <c r="S90" s="514"/>
      <c r="T90" s="514"/>
      <c r="U90" s="514"/>
      <c r="V90" s="514"/>
      <c r="W90" s="514"/>
      <c r="X90" s="514"/>
      <c r="Y90" s="514"/>
      <c r="Z90" s="514"/>
      <c r="AA90" s="514"/>
      <c r="AB90" s="514"/>
      <c r="AC90" s="514"/>
      <c r="AD90" s="334"/>
    </row>
    <row r="91" spans="1:30" ht="25.5" customHeight="1" x14ac:dyDescent="0.2">
      <c r="A91" s="7"/>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row>
    <row r="92" spans="1:30" ht="25.5" customHeight="1" x14ac:dyDescent="0.25">
      <c r="A92" s="7" t="s">
        <v>995</v>
      </c>
      <c r="B92" s="24" t="s">
        <v>996</v>
      </c>
      <c r="C92" s="334"/>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row>
    <row r="93" spans="1:30" ht="31.5" customHeight="1" x14ac:dyDescent="0.25">
      <c r="A93" s="7" t="s">
        <v>1015</v>
      </c>
      <c r="B93" s="360" t="s">
        <v>1129</v>
      </c>
      <c r="C93" s="359"/>
      <c r="D93" s="359"/>
      <c r="E93" s="359"/>
      <c r="F93" s="359"/>
      <c r="G93" s="359"/>
      <c r="H93" s="359"/>
      <c r="I93" s="359"/>
      <c r="J93" s="359"/>
      <c r="K93" s="359"/>
      <c r="L93" s="359"/>
      <c r="M93" s="359"/>
      <c r="N93" s="359"/>
      <c r="O93" s="359"/>
      <c r="P93" s="359"/>
      <c r="Q93" s="359"/>
      <c r="R93" s="359"/>
      <c r="S93" s="359"/>
      <c r="T93" s="359"/>
      <c r="U93" s="359"/>
      <c r="V93" s="359"/>
      <c r="W93" s="359"/>
      <c r="X93" s="367"/>
      <c r="Y93" s="367"/>
      <c r="Z93" s="367"/>
      <c r="AA93" s="367"/>
      <c r="AB93" s="367"/>
      <c r="AC93" s="367"/>
      <c r="AD93" s="334"/>
    </row>
    <row r="94" spans="1:30" ht="33.75" customHeight="1" x14ac:dyDescent="0.25">
      <c r="A94" s="7" t="s">
        <v>1016</v>
      </c>
      <c r="B94" s="37" t="s">
        <v>1001</v>
      </c>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row>
    <row r="95" spans="1:30" ht="25.5" customHeight="1" x14ac:dyDescent="0.25">
      <c r="A95" s="7"/>
      <c r="B95" s="334"/>
      <c r="C95" s="334"/>
      <c r="D95" s="332" t="s">
        <v>1002</v>
      </c>
      <c r="E95" s="332"/>
      <c r="F95" s="332"/>
      <c r="G95" s="332"/>
      <c r="H95" s="332"/>
      <c r="I95" s="332"/>
      <c r="J95" s="332"/>
      <c r="K95" s="332"/>
      <c r="L95" s="332"/>
      <c r="M95" s="332"/>
      <c r="N95" s="332"/>
      <c r="O95" s="332"/>
      <c r="P95" s="332"/>
      <c r="Q95" s="332"/>
      <c r="R95" s="332"/>
      <c r="S95" s="332"/>
      <c r="T95" s="332"/>
      <c r="U95" s="332"/>
      <c r="V95" s="332"/>
      <c r="W95" s="332"/>
      <c r="X95" s="367"/>
      <c r="Y95" s="367"/>
      <c r="Z95" s="367"/>
      <c r="AA95" s="367"/>
      <c r="AB95" s="367"/>
      <c r="AC95" s="367"/>
      <c r="AD95" s="334"/>
    </row>
    <row r="96" spans="1:30" ht="25.5" customHeight="1" x14ac:dyDescent="0.25">
      <c r="A96" s="7"/>
      <c r="B96" s="334"/>
      <c r="C96" s="334"/>
      <c r="D96" s="332" t="s">
        <v>1003</v>
      </c>
      <c r="E96" s="332"/>
      <c r="F96" s="332"/>
      <c r="G96" s="332"/>
      <c r="H96" s="332"/>
      <c r="I96" s="332"/>
      <c r="J96" s="332"/>
      <c r="K96" s="332"/>
      <c r="L96" s="332"/>
      <c r="M96" s="332"/>
      <c r="N96" s="332"/>
      <c r="O96" s="332"/>
      <c r="P96" s="332"/>
      <c r="Q96" s="332"/>
      <c r="R96" s="332"/>
      <c r="S96" s="332"/>
      <c r="T96" s="332"/>
      <c r="U96" s="332"/>
      <c r="V96" s="332"/>
      <c r="W96" s="332"/>
      <c r="X96" s="367"/>
      <c r="Y96" s="367"/>
      <c r="Z96" s="367"/>
      <c r="AA96" s="367"/>
      <c r="AB96" s="367"/>
      <c r="AC96" s="367"/>
      <c r="AD96" s="334"/>
    </row>
    <row r="97" spans="1:30" ht="25.5" customHeight="1" x14ac:dyDescent="0.25">
      <c r="A97" s="7"/>
      <c r="B97" s="334"/>
      <c r="C97" s="334"/>
      <c r="D97" s="332" t="s">
        <v>1004</v>
      </c>
      <c r="E97" s="332"/>
      <c r="F97" s="332"/>
      <c r="G97" s="332"/>
      <c r="H97" s="332"/>
      <c r="I97" s="332"/>
      <c r="J97" s="332"/>
      <c r="K97" s="332"/>
      <c r="L97" s="332"/>
      <c r="M97" s="332"/>
      <c r="N97" s="332"/>
      <c r="O97" s="332"/>
      <c r="P97" s="332"/>
      <c r="Q97" s="332"/>
      <c r="R97" s="332"/>
      <c r="S97" s="332"/>
      <c r="T97" s="332"/>
      <c r="U97" s="332"/>
      <c r="V97" s="332"/>
      <c r="W97" s="332"/>
      <c r="X97" s="367"/>
      <c r="Y97" s="367"/>
      <c r="Z97" s="367"/>
      <c r="AA97" s="367"/>
      <c r="AB97" s="367"/>
      <c r="AC97" s="367"/>
      <c r="AD97" s="334"/>
    </row>
    <row r="98" spans="1:30" ht="25.5" customHeight="1" x14ac:dyDescent="0.25">
      <c r="A98" s="7"/>
      <c r="B98" s="334"/>
      <c r="C98" s="334"/>
      <c r="D98" s="109" t="s">
        <v>1130</v>
      </c>
      <c r="E98" s="332"/>
      <c r="F98" s="332"/>
      <c r="G98" s="332"/>
      <c r="H98" s="332"/>
      <c r="I98" s="332"/>
      <c r="J98" s="332"/>
      <c r="K98" s="332"/>
      <c r="L98" s="332"/>
      <c r="M98" s="332"/>
      <c r="N98" s="332"/>
      <c r="O98" s="332"/>
      <c r="P98" s="332"/>
      <c r="Q98" s="332"/>
      <c r="R98" s="332"/>
      <c r="S98" s="332"/>
      <c r="T98" s="332"/>
      <c r="U98" s="332"/>
      <c r="V98" s="332"/>
      <c r="W98" s="332"/>
      <c r="X98" s="367"/>
      <c r="Y98" s="367"/>
      <c r="Z98" s="367"/>
      <c r="AA98" s="367"/>
      <c r="AB98" s="367"/>
      <c r="AC98" s="367"/>
      <c r="AD98" s="334"/>
    </row>
    <row r="99" spans="1:30" ht="25.5" customHeight="1" x14ac:dyDescent="0.2">
      <c r="A99" s="7"/>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row>
    <row r="100" spans="1:30" ht="25.5" customHeight="1" x14ac:dyDescent="0.25">
      <c r="A100" s="7" t="s">
        <v>1017</v>
      </c>
      <c r="B100" s="332" t="s">
        <v>1010</v>
      </c>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67"/>
      <c r="Y100" s="367"/>
      <c r="Z100" s="367"/>
      <c r="AA100" s="367"/>
      <c r="AB100" s="367"/>
      <c r="AC100" s="367"/>
      <c r="AD100" s="334"/>
    </row>
    <row r="101" spans="1:30" ht="25.5" customHeight="1" x14ac:dyDescent="0.25">
      <c r="A101" s="7" t="s">
        <v>1018</v>
      </c>
      <c r="B101" s="37" t="s">
        <v>1131</v>
      </c>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row>
    <row r="102" spans="1:30" ht="25.5" customHeight="1" x14ac:dyDescent="0.2">
      <c r="A102" s="7"/>
      <c r="B102" s="334"/>
      <c r="C102" s="334"/>
      <c r="D102" s="359" t="s">
        <v>1019</v>
      </c>
      <c r="E102" s="359"/>
      <c r="F102" s="359"/>
      <c r="G102" s="359"/>
      <c r="H102" s="359"/>
      <c r="I102" s="359"/>
      <c r="J102" s="359"/>
      <c r="K102" s="359"/>
      <c r="L102" s="359"/>
      <c r="M102" s="359"/>
      <c r="N102" s="359"/>
      <c r="O102" s="359"/>
      <c r="P102" s="359"/>
      <c r="Q102" s="359"/>
      <c r="R102" s="359"/>
      <c r="S102" s="359"/>
      <c r="T102" s="359"/>
      <c r="U102" s="359"/>
      <c r="V102" s="359"/>
      <c r="W102" s="359"/>
      <c r="X102" s="334"/>
      <c r="Y102" s="334"/>
      <c r="Z102" s="334"/>
      <c r="AA102" s="334"/>
      <c r="AB102" s="334"/>
      <c r="AC102" s="334"/>
      <c r="AD102" s="334"/>
    </row>
    <row r="103" spans="1:30" ht="25.5" customHeight="1" x14ac:dyDescent="0.2">
      <c r="A103" s="7"/>
      <c r="B103" s="334"/>
      <c r="C103" s="334"/>
      <c r="D103" s="359"/>
      <c r="E103" s="359"/>
      <c r="F103" s="359"/>
      <c r="G103" s="359"/>
      <c r="H103" s="359"/>
      <c r="I103" s="359"/>
      <c r="J103" s="359"/>
      <c r="K103" s="359"/>
      <c r="L103" s="359"/>
      <c r="M103" s="359"/>
      <c r="N103" s="359"/>
      <c r="O103" s="359"/>
      <c r="P103" s="359"/>
      <c r="Q103" s="359"/>
      <c r="R103" s="359"/>
      <c r="S103" s="359"/>
      <c r="T103" s="359"/>
      <c r="U103" s="359"/>
      <c r="V103" s="359"/>
      <c r="W103" s="359"/>
      <c r="X103" s="367"/>
      <c r="Y103" s="367"/>
      <c r="Z103" s="367"/>
      <c r="AA103" s="367"/>
      <c r="AB103" s="367"/>
      <c r="AC103" s="367"/>
      <c r="AD103" s="334"/>
    </row>
    <row r="104" spans="1:30" ht="25.5" customHeight="1" x14ac:dyDescent="0.2">
      <c r="A104" s="7"/>
      <c r="B104" s="334"/>
      <c r="C104" s="334"/>
      <c r="D104" s="360" t="s">
        <v>1132</v>
      </c>
      <c r="E104" s="359"/>
      <c r="F104" s="359"/>
      <c r="G104" s="359"/>
      <c r="H104" s="359"/>
      <c r="I104" s="359"/>
      <c r="J104" s="359"/>
      <c r="K104" s="359"/>
      <c r="L104" s="359"/>
      <c r="M104" s="359"/>
      <c r="N104" s="359"/>
      <c r="O104" s="359"/>
      <c r="P104" s="359"/>
      <c r="Q104" s="359"/>
      <c r="R104" s="359"/>
      <c r="S104" s="359"/>
      <c r="T104" s="359"/>
      <c r="U104" s="359"/>
      <c r="V104" s="359"/>
      <c r="W104" s="359"/>
      <c r="X104" s="334"/>
      <c r="Y104" s="334"/>
      <c r="Z104" s="334"/>
      <c r="AA104" s="334"/>
      <c r="AB104" s="334"/>
      <c r="AC104" s="334"/>
      <c r="AD104" s="334"/>
    </row>
    <row r="105" spans="1:30" ht="25.5" customHeight="1" x14ac:dyDescent="0.2">
      <c r="A105" s="7"/>
      <c r="B105" s="334"/>
      <c r="C105" s="334"/>
      <c r="D105" s="359"/>
      <c r="E105" s="359"/>
      <c r="F105" s="359"/>
      <c r="G105" s="359"/>
      <c r="H105" s="359"/>
      <c r="I105" s="359"/>
      <c r="J105" s="359"/>
      <c r="K105" s="359"/>
      <c r="L105" s="359"/>
      <c r="M105" s="359"/>
      <c r="N105" s="359"/>
      <c r="O105" s="359"/>
      <c r="P105" s="359"/>
      <c r="Q105" s="359"/>
      <c r="R105" s="359"/>
      <c r="S105" s="359"/>
      <c r="T105" s="359"/>
      <c r="U105" s="359"/>
      <c r="V105" s="359"/>
      <c r="W105" s="359"/>
      <c r="X105" s="367"/>
      <c r="Y105" s="367"/>
      <c r="Z105" s="367"/>
      <c r="AA105" s="367"/>
      <c r="AB105" s="367"/>
      <c r="AC105" s="367"/>
      <c r="AD105" s="334"/>
    </row>
    <row r="106" spans="1:30" ht="25.5" customHeight="1" x14ac:dyDescent="0.25">
      <c r="A106" s="7"/>
      <c r="B106" s="334"/>
      <c r="C106" s="334"/>
      <c r="D106" s="359" t="s">
        <v>1025</v>
      </c>
      <c r="E106" s="359"/>
      <c r="F106" s="359"/>
      <c r="G106" s="359"/>
      <c r="H106" s="359"/>
      <c r="I106" s="359"/>
      <c r="J106" s="359"/>
      <c r="K106" s="359"/>
      <c r="L106" s="359"/>
      <c r="M106" s="359"/>
      <c r="N106" s="359"/>
      <c r="O106" s="359"/>
      <c r="P106" s="359"/>
      <c r="Q106" s="359"/>
      <c r="R106" s="359"/>
      <c r="S106" s="359"/>
      <c r="T106" s="359"/>
      <c r="U106" s="359"/>
      <c r="V106" s="359"/>
      <c r="W106" s="359"/>
      <c r="X106" s="364"/>
      <c r="Y106" s="364"/>
      <c r="Z106" s="364"/>
      <c r="AA106" s="364"/>
      <c r="AB106" s="364"/>
      <c r="AC106" s="364"/>
      <c r="AD106" s="334"/>
    </row>
    <row r="107" spans="1:30" ht="25.5" customHeight="1" x14ac:dyDescent="0.2">
      <c r="A107" s="7"/>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row>
    <row r="108" spans="1:30" ht="7.5" customHeight="1" x14ac:dyDescent="0.25">
      <c r="A108" s="7"/>
      <c r="B108" s="194"/>
      <c r="C108" s="283"/>
      <c r="D108" s="283"/>
      <c r="E108" s="283"/>
      <c r="F108" s="283"/>
      <c r="G108" s="283"/>
      <c r="H108" s="283"/>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334"/>
    </row>
    <row r="109" spans="1:30" ht="74.25" customHeight="1" x14ac:dyDescent="0.25">
      <c r="A109" s="7"/>
      <c r="B109" s="512" t="s">
        <v>1026</v>
      </c>
      <c r="C109" s="513"/>
      <c r="D109" s="513"/>
      <c r="E109" s="513"/>
      <c r="F109" s="513"/>
      <c r="G109" s="513"/>
      <c r="H109" s="332"/>
      <c r="I109" s="514"/>
      <c r="J109" s="514"/>
      <c r="K109" s="514"/>
      <c r="L109" s="514"/>
      <c r="M109" s="514"/>
      <c r="N109" s="514"/>
      <c r="O109" s="514"/>
      <c r="P109" s="514"/>
      <c r="Q109" s="514"/>
      <c r="R109" s="514"/>
      <c r="S109" s="514"/>
      <c r="T109" s="514"/>
      <c r="U109" s="514"/>
      <c r="V109" s="514"/>
      <c r="W109" s="514"/>
      <c r="X109" s="514"/>
      <c r="Y109" s="514"/>
      <c r="Z109" s="514"/>
      <c r="AA109" s="514"/>
      <c r="AB109" s="514"/>
      <c r="AC109" s="514"/>
      <c r="AD109" s="334"/>
    </row>
    <row r="110" spans="1:30" ht="25.5" customHeight="1" thickBot="1" x14ac:dyDescent="0.25">
      <c r="A110" s="7"/>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row>
    <row r="111" spans="1:30" ht="26.25" customHeight="1" x14ac:dyDescent="0.35">
      <c r="A111" s="7"/>
      <c r="B111" s="18" t="s">
        <v>1036</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72"/>
    </row>
    <row r="112" spans="1:30" ht="57.75" customHeight="1" x14ac:dyDescent="0.25">
      <c r="A112" s="7"/>
      <c r="B112" s="405" t="s">
        <v>496</v>
      </c>
      <c r="C112" s="405"/>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172"/>
    </row>
    <row r="113" spans="1:30" ht="26.25" customHeight="1" x14ac:dyDescent="0.2">
      <c r="A113" s="7"/>
      <c r="B113" s="172" t="s">
        <v>977</v>
      </c>
      <c r="C113" s="172"/>
      <c r="D113" s="172"/>
      <c r="E113" s="172"/>
      <c r="F113" s="172"/>
      <c r="G113" s="191" t="s">
        <v>497</v>
      </c>
      <c r="H113" s="190"/>
      <c r="I113" s="190"/>
      <c r="J113" s="190"/>
      <c r="K113" s="190"/>
      <c r="L113" s="190"/>
      <c r="M113" s="190"/>
      <c r="N113" s="190"/>
      <c r="O113" s="190"/>
      <c r="P113" s="190"/>
      <c r="Q113" s="190"/>
      <c r="R113" s="190"/>
      <c r="S113" s="190"/>
      <c r="T113" s="190"/>
      <c r="U113" s="190"/>
      <c r="V113" s="190"/>
      <c r="W113" s="190"/>
      <c r="X113" s="190"/>
      <c r="Y113" s="172"/>
      <c r="Z113" s="172"/>
      <c r="AA113" s="172"/>
      <c r="AB113" s="172"/>
      <c r="AC113" s="172"/>
      <c r="AD113" s="172"/>
    </row>
    <row r="114" spans="1:30" ht="26.25" customHeight="1" x14ac:dyDescent="0.25">
      <c r="A114" s="7"/>
      <c r="B114" s="173" t="s">
        <v>498</v>
      </c>
      <c r="C114" s="173"/>
      <c r="D114" s="173"/>
      <c r="E114" s="173"/>
      <c r="F114" s="173"/>
      <c r="G114" s="173"/>
      <c r="H114" s="173"/>
      <c r="I114" s="173"/>
      <c r="J114" s="173"/>
      <c r="K114" s="173"/>
      <c r="L114" s="173"/>
      <c r="M114" s="173"/>
      <c r="N114" s="173"/>
      <c r="O114" s="367"/>
      <c r="P114" s="367"/>
      <c r="Q114" s="367"/>
      <c r="R114" s="367"/>
      <c r="S114" s="367"/>
      <c r="T114" s="367"/>
      <c r="U114" s="172"/>
      <c r="V114" s="172"/>
      <c r="W114" s="172"/>
      <c r="X114" s="172"/>
      <c r="Y114" s="172"/>
      <c r="Z114" s="172"/>
      <c r="AA114" s="172"/>
      <c r="AB114" s="172"/>
      <c r="AC114" s="172"/>
      <c r="AD114" s="172"/>
    </row>
    <row r="115" spans="1:30" ht="26.25" customHeight="1" x14ac:dyDescent="0.25">
      <c r="A115" s="7"/>
      <c r="B115" s="109" t="s">
        <v>903</v>
      </c>
      <c r="C115" s="287"/>
      <c r="D115" s="287"/>
      <c r="E115" s="287"/>
      <c r="F115" s="287"/>
      <c r="G115" s="287"/>
      <c r="H115" s="287"/>
      <c r="I115" s="287"/>
      <c r="J115" s="287"/>
      <c r="K115" s="375"/>
      <c r="L115" s="364"/>
      <c r="M115" s="364"/>
      <c r="N115" s="364"/>
      <c r="O115" s="364"/>
      <c r="P115" s="364"/>
      <c r="Q115" s="364"/>
      <c r="R115" s="364"/>
      <c r="S115" s="364"/>
      <c r="T115" s="364"/>
      <c r="U115" s="288"/>
      <c r="V115" s="288"/>
      <c r="W115" s="288"/>
      <c r="X115" s="288"/>
      <c r="Y115" s="288"/>
      <c r="Z115" s="288"/>
      <c r="AA115" s="288"/>
      <c r="AB115" s="288"/>
      <c r="AC115" s="288"/>
      <c r="AD115" s="288"/>
    </row>
    <row r="116" spans="1:30" ht="45.75" customHeight="1" x14ac:dyDescent="0.2">
      <c r="A116" s="7"/>
      <c r="B116" s="198" t="s">
        <v>499</v>
      </c>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row>
    <row r="117" spans="1:30" ht="25.5" customHeight="1" x14ac:dyDescent="0.25">
      <c r="A117" s="7"/>
      <c r="B117" s="195" t="s">
        <v>47</v>
      </c>
      <c r="C117" s="195"/>
      <c r="D117" s="195"/>
      <c r="E117" s="195"/>
      <c r="F117" s="192"/>
      <c r="G117" s="173" t="s">
        <v>502</v>
      </c>
      <c r="H117" s="173"/>
      <c r="I117" s="173"/>
      <c r="J117" s="173"/>
      <c r="K117" s="173"/>
      <c r="L117" s="173"/>
      <c r="M117" s="173"/>
      <c r="N117" s="173"/>
      <c r="O117" s="173"/>
      <c r="P117" s="173"/>
      <c r="Q117" s="173"/>
      <c r="R117" s="173"/>
      <c r="S117" s="173"/>
      <c r="T117" s="19"/>
      <c r="U117" s="172"/>
      <c r="V117" s="172"/>
      <c r="W117" s="172"/>
      <c r="X117" s="172"/>
      <c r="Y117" s="172"/>
      <c r="Z117" s="172"/>
      <c r="AA117" s="172"/>
      <c r="AB117" s="172"/>
      <c r="AC117" s="172"/>
      <c r="AD117" s="172"/>
    </row>
    <row r="118" spans="1:30" ht="25.5" customHeight="1" x14ac:dyDescent="0.25">
      <c r="A118" s="7"/>
      <c r="B118" s="196"/>
      <c r="C118" s="196"/>
      <c r="D118" s="196"/>
      <c r="E118" s="196"/>
      <c r="F118" s="193"/>
      <c r="G118" s="173" t="s">
        <v>503</v>
      </c>
      <c r="H118" s="173"/>
      <c r="I118" s="173"/>
      <c r="J118" s="173"/>
      <c r="K118" s="173"/>
      <c r="L118" s="173"/>
      <c r="M118" s="173"/>
      <c r="N118" s="173"/>
      <c r="O118" s="173"/>
      <c r="P118" s="173"/>
      <c r="Q118" s="173"/>
      <c r="R118" s="173"/>
      <c r="S118" s="173"/>
      <c r="T118" s="19"/>
      <c r="U118" s="172"/>
      <c r="V118" s="172"/>
      <c r="W118" s="172"/>
      <c r="X118" s="172"/>
      <c r="Y118" s="172"/>
      <c r="Z118" s="172"/>
      <c r="AA118" s="172"/>
      <c r="AB118" s="172"/>
      <c r="AC118" s="172"/>
      <c r="AD118" s="172"/>
    </row>
    <row r="119" spans="1:30" ht="25.5" customHeight="1" x14ac:dyDescent="0.25">
      <c r="A119" s="7"/>
      <c r="B119" s="197" t="s">
        <v>500</v>
      </c>
      <c r="C119" s="197"/>
      <c r="D119" s="197"/>
      <c r="E119" s="197"/>
      <c r="F119" s="194"/>
      <c r="G119" s="173" t="s">
        <v>504</v>
      </c>
      <c r="H119" s="173"/>
      <c r="I119" s="173"/>
      <c r="J119" s="173"/>
      <c r="K119" s="173"/>
      <c r="L119" s="173"/>
      <c r="M119" s="173"/>
      <c r="N119" s="173"/>
      <c r="O119" s="173"/>
      <c r="P119" s="173"/>
      <c r="Q119" s="173"/>
      <c r="R119" s="173"/>
      <c r="S119" s="173"/>
      <c r="T119" s="19"/>
      <c r="U119" s="172"/>
      <c r="V119" s="172"/>
      <c r="W119" s="172"/>
      <c r="X119" s="172"/>
      <c r="Y119" s="172"/>
      <c r="Z119" s="172"/>
      <c r="AA119" s="172"/>
      <c r="AB119" s="172"/>
      <c r="AC119" s="172"/>
      <c r="AD119" s="172"/>
    </row>
    <row r="120" spans="1:30" ht="25.5" customHeight="1" x14ac:dyDescent="0.25">
      <c r="A120" s="7"/>
      <c r="B120" s="195"/>
      <c r="C120" s="195"/>
      <c r="D120" s="195"/>
      <c r="E120" s="195"/>
      <c r="F120" s="192"/>
      <c r="G120" s="109" t="s">
        <v>1133</v>
      </c>
      <c r="H120" s="173"/>
      <c r="I120" s="173"/>
      <c r="J120" s="173"/>
      <c r="K120" s="173"/>
      <c r="L120" s="173"/>
      <c r="M120" s="173"/>
      <c r="N120" s="173"/>
      <c r="O120" s="173"/>
      <c r="P120" s="173"/>
      <c r="Q120" s="173"/>
      <c r="R120" s="173"/>
      <c r="S120" s="173"/>
      <c r="T120" s="19"/>
      <c r="U120" s="172"/>
      <c r="V120" s="172"/>
      <c r="W120" s="172"/>
      <c r="X120" s="172"/>
      <c r="Y120" s="172"/>
      <c r="Z120" s="172"/>
      <c r="AA120" s="172"/>
      <c r="AB120" s="172"/>
      <c r="AC120" s="172"/>
      <c r="AD120" s="172"/>
    </row>
    <row r="121" spans="1:30" ht="25.5" customHeight="1" x14ac:dyDescent="0.25">
      <c r="A121" s="7"/>
      <c r="B121" s="196"/>
      <c r="C121" s="196"/>
      <c r="D121" s="196"/>
      <c r="E121" s="196"/>
      <c r="F121" s="193"/>
      <c r="G121" s="173" t="s">
        <v>506</v>
      </c>
      <c r="H121" s="173"/>
      <c r="I121" s="173"/>
      <c r="J121" s="173"/>
      <c r="K121" s="173"/>
      <c r="L121" s="173"/>
      <c r="M121" s="173"/>
      <c r="N121" s="173"/>
      <c r="O121" s="173"/>
      <c r="P121" s="173"/>
      <c r="Q121" s="173"/>
      <c r="R121" s="173"/>
      <c r="S121" s="173"/>
      <c r="T121" s="19"/>
      <c r="U121" s="172"/>
      <c r="V121" s="172"/>
      <c r="W121" s="172"/>
      <c r="X121" s="172"/>
      <c r="Y121" s="172"/>
      <c r="Z121" s="172"/>
      <c r="AA121" s="172"/>
      <c r="AB121" s="172"/>
      <c r="AC121" s="172"/>
      <c r="AD121" s="172"/>
    </row>
    <row r="122" spans="1:30" ht="25.5" customHeight="1" x14ac:dyDescent="0.25">
      <c r="A122" s="7"/>
      <c r="B122" s="197" t="s">
        <v>501</v>
      </c>
      <c r="C122" s="197"/>
      <c r="D122" s="197"/>
      <c r="E122" s="197"/>
      <c r="F122" s="194"/>
      <c r="G122" s="173" t="s">
        <v>507</v>
      </c>
      <c r="H122" s="173"/>
      <c r="I122" s="173"/>
      <c r="J122" s="173"/>
      <c r="K122" s="173"/>
      <c r="L122" s="173"/>
      <c r="M122" s="173"/>
      <c r="N122" s="173"/>
      <c r="O122" s="173"/>
      <c r="P122" s="173"/>
      <c r="Q122" s="173"/>
      <c r="R122" s="173"/>
      <c r="S122" s="173"/>
      <c r="T122" s="19"/>
      <c r="U122" s="172"/>
      <c r="V122" s="172"/>
      <c r="W122" s="172"/>
      <c r="X122" s="172"/>
      <c r="Y122" s="172"/>
      <c r="Z122" s="172"/>
      <c r="AA122" s="172"/>
      <c r="AB122" s="172"/>
      <c r="AC122" s="172"/>
      <c r="AD122" s="172"/>
    </row>
    <row r="123" spans="1:30" ht="25.5" customHeight="1" x14ac:dyDescent="0.25">
      <c r="A123" s="7"/>
      <c r="B123" s="195"/>
      <c r="C123" s="195"/>
      <c r="D123" s="195"/>
      <c r="E123" s="195"/>
      <c r="F123" s="192"/>
      <c r="G123" s="109" t="s">
        <v>1134</v>
      </c>
      <c r="H123" s="173"/>
      <c r="I123" s="173"/>
      <c r="J123" s="173"/>
      <c r="K123" s="173"/>
      <c r="L123" s="173"/>
      <c r="M123" s="173"/>
      <c r="N123" s="173"/>
      <c r="O123" s="173"/>
      <c r="P123" s="173"/>
      <c r="Q123" s="173"/>
      <c r="R123" s="173"/>
      <c r="S123" s="173"/>
      <c r="T123" s="19"/>
      <c r="U123" s="172"/>
      <c r="V123" s="172"/>
      <c r="W123" s="172"/>
      <c r="X123" s="172"/>
      <c r="Y123" s="172"/>
      <c r="Z123" s="172"/>
      <c r="AA123" s="172"/>
      <c r="AB123" s="172"/>
      <c r="AC123" s="172"/>
      <c r="AD123" s="172"/>
    </row>
    <row r="124" spans="1:30" ht="25.5" customHeight="1" x14ac:dyDescent="0.25">
      <c r="A124" s="7"/>
      <c r="B124" s="196"/>
      <c r="C124" s="196"/>
      <c r="D124" s="196"/>
      <c r="E124" s="196"/>
      <c r="F124" s="193"/>
      <c r="G124" s="173" t="s">
        <v>509</v>
      </c>
      <c r="H124" s="173"/>
      <c r="I124" s="173"/>
      <c r="J124" s="173"/>
      <c r="K124" s="173"/>
      <c r="L124" s="173"/>
      <c r="M124" s="173"/>
      <c r="N124" s="173"/>
      <c r="O124" s="173"/>
      <c r="P124" s="173"/>
      <c r="Q124" s="173"/>
      <c r="R124" s="173"/>
      <c r="S124" s="173"/>
      <c r="T124" s="19"/>
      <c r="U124" s="172"/>
      <c r="V124" s="172"/>
      <c r="W124" s="172"/>
      <c r="X124" s="172"/>
      <c r="Y124" s="172"/>
      <c r="Z124" s="172"/>
      <c r="AA124" s="172"/>
      <c r="AB124" s="172"/>
      <c r="AC124" s="172"/>
      <c r="AD124" s="172"/>
    </row>
    <row r="125" spans="1:30" ht="25.5" customHeight="1" x14ac:dyDescent="0.25">
      <c r="A125" s="7"/>
      <c r="B125" s="197" t="s">
        <v>1136</v>
      </c>
      <c r="C125" s="197"/>
      <c r="D125" s="197"/>
      <c r="E125" s="197"/>
      <c r="F125" s="194"/>
      <c r="G125" s="173" t="s">
        <v>510</v>
      </c>
      <c r="H125" s="173"/>
      <c r="I125" s="173"/>
      <c r="J125" s="173"/>
      <c r="K125" s="173"/>
      <c r="L125" s="173"/>
      <c r="M125" s="173"/>
      <c r="N125" s="173"/>
      <c r="O125" s="173"/>
      <c r="P125" s="173"/>
      <c r="Q125" s="173"/>
      <c r="R125" s="173"/>
      <c r="S125" s="173"/>
      <c r="T125" s="19"/>
      <c r="U125" s="172"/>
      <c r="V125" s="172"/>
      <c r="W125" s="172"/>
      <c r="X125" s="172"/>
      <c r="Y125" s="172"/>
      <c r="Z125" s="172"/>
      <c r="AA125" s="172"/>
      <c r="AB125" s="172"/>
      <c r="AC125" s="172"/>
      <c r="AD125" s="172"/>
    </row>
    <row r="126" spans="1:30" ht="25.5" customHeight="1" x14ac:dyDescent="0.25">
      <c r="A126" s="7"/>
      <c r="B126" s="195"/>
      <c r="C126" s="195"/>
      <c r="D126" s="195"/>
      <c r="E126" s="195"/>
      <c r="F126" s="192"/>
      <c r="G126" s="109" t="s">
        <v>1135</v>
      </c>
      <c r="H126" s="173"/>
      <c r="I126" s="173"/>
      <c r="J126" s="173"/>
      <c r="K126" s="173"/>
      <c r="L126" s="173"/>
      <c r="M126" s="173"/>
      <c r="N126" s="173"/>
      <c r="O126" s="173"/>
      <c r="P126" s="173"/>
      <c r="Q126" s="173"/>
      <c r="R126" s="173"/>
      <c r="S126" s="173"/>
      <c r="T126" s="19"/>
      <c r="U126" s="172"/>
      <c r="V126" s="172"/>
      <c r="W126" s="172"/>
      <c r="X126" s="172"/>
      <c r="Y126" s="172"/>
      <c r="Z126" s="172"/>
      <c r="AA126" s="172"/>
      <c r="AB126" s="172"/>
      <c r="AC126" s="172"/>
      <c r="AD126" s="172"/>
    </row>
    <row r="127" spans="1:30" ht="25.5" customHeight="1" x14ac:dyDescent="0.25">
      <c r="A127" s="7"/>
      <c r="B127" s="193"/>
      <c r="C127" s="193"/>
      <c r="D127" s="193"/>
      <c r="E127" s="193"/>
      <c r="F127" s="193"/>
      <c r="G127" s="173" t="s">
        <v>512</v>
      </c>
      <c r="H127" s="173"/>
      <c r="I127" s="173"/>
      <c r="J127" s="173"/>
      <c r="K127" s="173"/>
      <c r="L127" s="173"/>
      <c r="M127" s="173"/>
      <c r="N127" s="173"/>
      <c r="O127" s="173"/>
      <c r="P127" s="173"/>
      <c r="Q127" s="173"/>
      <c r="R127" s="173"/>
      <c r="S127" s="173"/>
      <c r="T127" s="19"/>
      <c r="U127" s="172"/>
      <c r="V127" s="172"/>
      <c r="W127" s="172"/>
      <c r="X127" s="172"/>
      <c r="Y127" s="172"/>
      <c r="Z127" s="172"/>
      <c r="AA127" s="172"/>
      <c r="AB127" s="172"/>
      <c r="AC127" s="172"/>
      <c r="AD127" s="172"/>
    </row>
    <row r="128" spans="1:30" ht="26.25" customHeight="1" thickBot="1" x14ac:dyDescent="0.25">
      <c r="A128" s="7"/>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row>
    <row r="129" spans="1:30" ht="26.25" customHeight="1" x14ac:dyDescent="0.35">
      <c r="A129" s="7"/>
      <c r="B129" s="18" t="s">
        <v>1137</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72"/>
    </row>
    <row r="130" spans="1:30" ht="26.25" customHeight="1" x14ac:dyDescent="0.2">
      <c r="A130" s="7"/>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row>
    <row r="131" spans="1:30" ht="47.25" customHeight="1" x14ac:dyDescent="0.25">
      <c r="A131" s="7"/>
      <c r="B131" s="359" t="s">
        <v>567</v>
      </c>
      <c r="C131" s="359"/>
      <c r="D131" s="359"/>
      <c r="E131" s="359"/>
      <c r="F131" s="359"/>
      <c r="G131" s="359"/>
      <c r="H131" s="359"/>
      <c r="I131" s="359"/>
      <c r="J131" s="359"/>
      <c r="K131" s="359"/>
      <c r="L131" s="359"/>
      <c r="M131" s="359"/>
      <c r="N131" s="359"/>
      <c r="O131" s="359"/>
      <c r="P131" s="359"/>
      <c r="Q131" s="359"/>
      <c r="R131" s="359"/>
      <c r="S131" s="359"/>
      <c r="T131" s="359"/>
      <c r="U131" s="359"/>
      <c r="V131" s="359"/>
      <c r="W131" s="173"/>
      <c r="X131" s="367"/>
      <c r="Y131" s="367"/>
      <c r="Z131" s="367"/>
      <c r="AA131" s="367"/>
      <c r="AB131" s="367"/>
      <c r="AC131" s="367"/>
      <c r="AD131" s="172"/>
    </row>
    <row r="132" spans="1:30" ht="26.25" customHeight="1" x14ac:dyDescent="0.25">
      <c r="A132" s="7"/>
      <c r="B132" s="197" t="s">
        <v>568</v>
      </c>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row>
    <row r="133" spans="1:30" ht="26.25" customHeight="1" x14ac:dyDescent="0.25">
      <c r="A133" s="7"/>
      <c r="B133" s="109" t="s">
        <v>569</v>
      </c>
      <c r="C133" s="173"/>
      <c r="D133" s="173"/>
      <c r="E133" s="173"/>
      <c r="F133" s="173"/>
      <c r="G133" s="173"/>
      <c r="H133" s="173"/>
      <c r="I133" s="173"/>
      <c r="J133" s="173"/>
      <c r="K133" s="173"/>
      <c r="L133" s="173"/>
      <c r="M133" s="173"/>
      <c r="N133" s="173"/>
      <c r="O133" s="173"/>
      <c r="P133" s="173"/>
      <c r="Q133" s="173"/>
      <c r="R133" s="173"/>
      <c r="S133" s="173"/>
      <c r="T133" s="19"/>
      <c r="U133" s="172"/>
      <c r="V133" s="172"/>
      <c r="W133" s="172"/>
      <c r="X133" s="172"/>
      <c r="Y133" s="172"/>
      <c r="Z133" s="172"/>
      <c r="AA133" s="172"/>
      <c r="AB133" s="172"/>
      <c r="AC133" s="172"/>
      <c r="AD133" s="172"/>
    </row>
    <row r="134" spans="1:30" ht="26.25" customHeight="1" x14ac:dyDescent="0.25">
      <c r="A134" s="7"/>
      <c r="B134" s="109" t="s">
        <v>570</v>
      </c>
      <c r="C134" s="173"/>
      <c r="D134" s="173"/>
      <c r="E134" s="173"/>
      <c r="F134" s="173"/>
      <c r="G134" s="173"/>
      <c r="H134" s="173"/>
      <c r="I134" s="173"/>
      <c r="J134" s="173"/>
      <c r="K134" s="173"/>
      <c r="L134" s="173"/>
      <c r="M134" s="173"/>
      <c r="N134" s="173"/>
      <c r="O134" s="173"/>
      <c r="P134" s="173"/>
      <c r="Q134" s="173"/>
      <c r="R134" s="173"/>
      <c r="S134" s="173"/>
      <c r="T134" s="19"/>
      <c r="U134" s="172"/>
      <c r="V134" s="172"/>
      <c r="W134" s="172"/>
      <c r="X134" s="172"/>
      <c r="Y134" s="172"/>
      <c r="Z134" s="172"/>
      <c r="AA134" s="172"/>
      <c r="AB134" s="172"/>
      <c r="AC134" s="172"/>
      <c r="AD134" s="172"/>
    </row>
    <row r="135" spans="1:30" ht="26.25" customHeight="1" x14ac:dyDescent="0.25">
      <c r="A135" s="7"/>
      <c r="B135" s="109" t="s">
        <v>571</v>
      </c>
      <c r="C135" s="173"/>
      <c r="D135" s="173"/>
      <c r="E135" s="173"/>
      <c r="F135" s="173"/>
      <c r="G135" s="173"/>
      <c r="H135" s="173"/>
      <c r="I135" s="173"/>
      <c r="J135" s="173"/>
      <c r="K135" s="173"/>
      <c r="L135" s="173"/>
      <c r="M135" s="173"/>
      <c r="N135" s="173"/>
      <c r="O135" s="173"/>
      <c r="P135" s="173"/>
      <c r="Q135" s="173"/>
      <c r="R135" s="173"/>
      <c r="S135" s="173"/>
      <c r="T135" s="19"/>
      <c r="U135" s="172"/>
      <c r="V135" s="172"/>
      <c r="W135" s="172"/>
      <c r="X135" s="172"/>
      <c r="Y135" s="172"/>
      <c r="Z135" s="172"/>
      <c r="AA135" s="172"/>
      <c r="AB135" s="172"/>
      <c r="AC135" s="172"/>
      <c r="AD135" s="172"/>
    </row>
    <row r="136" spans="1:30" ht="26.25" customHeight="1" x14ac:dyDescent="0.25">
      <c r="A136" s="7"/>
      <c r="B136" s="109" t="s">
        <v>572</v>
      </c>
      <c r="C136" s="173"/>
      <c r="D136" s="173"/>
      <c r="E136" s="173"/>
      <c r="F136" s="173"/>
      <c r="G136" s="173"/>
      <c r="H136" s="173"/>
      <c r="I136" s="173"/>
      <c r="J136" s="173"/>
      <c r="K136" s="173"/>
      <c r="L136" s="173"/>
      <c r="M136" s="173"/>
      <c r="N136" s="173"/>
      <c r="O136" s="173"/>
      <c r="P136" s="173"/>
      <c r="Q136" s="173"/>
      <c r="R136" s="173"/>
      <c r="S136" s="173"/>
      <c r="T136" s="19"/>
      <c r="U136" s="172"/>
      <c r="V136" s="172"/>
      <c r="W136" s="172"/>
      <c r="X136" s="172"/>
      <c r="Y136" s="172"/>
      <c r="Z136" s="172"/>
      <c r="AA136" s="172"/>
      <c r="AB136" s="172"/>
      <c r="AC136" s="172"/>
      <c r="AD136" s="172"/>
    </row>
    <row r="137" spans="1:30" ht="26.25" customHeight="1" x14ac:dyDescent="0.25">
      <c r="A137" s="7"/>
      <c r="B137" s="109" t="s">
        <v>520</v>
      </c>
      <c r="C137" s="173"/>
      <c r="D137" s="173"/>
      <c r="E137" s="173"/>
      <c r="F137" s="173"/>
      <c r="G137" s="173"/>
      <c r="H137" s="173"/>
      <c r="I137" s="173"/>
      <c r="J137" s="173"/>
      <c r="K137" s="173"/>
      <c r="L137" s="173"/>
      <c r="M137" s="173"/>
      <c r="N137" s="173"/>
      <c r="O137" s="173"/>
      <c r="P137" s="173"/>
      <c r="Q137" s="173"/>
      <c r="R137" s="173"/>
      <c r="S137" s="173"/>
      <c r="T137" s="19"/>
      <c r="U137" s="172"/>
      <c r="V137" s="172"/>
      <c r="W137" s="172"/>
      <c r="X137" s="172"/>
      <c r="Y137" s="172"/>
      <c r="Z137" s="172"/>
      <c r="AA137" s="172"/>
      <c r="AB137" s="172"/>
      <c r="AC137" s="172"/>
      <c r="AD137" s="172"/>
    </row>
    <row r="138" spans="1:30" ht="26.25" customHeight="1" x14ac:dyDescent="0.2">
      <c r="A138" s="7"/>
      <c r="B138" s="364"/>
      <c r="C138" s="364"/>
      <c r="D138" s="364"/>
      <c r="E138" s="364"/>
      <c r="F138" s="364"/>
      <c r="G138" s="364"/>
      <c r="H138" s="364"/>
      <c r="I138" s="364"/>
      <c r="J138" s="364"/>
      <c r="K138" s="364"/>
      <c r="L138" s="364"/>
      <c r="M138" s="364"/>
      <c r="N138" s="364"/>
      <c r="O138" s="364"/>
      <c r="P138" s="364"/>
      <c r="Q138" s="364"/>
      <c r="R138" s="364"/>
      <c r="S138" s="364"/>
      <c r="T138" s="364"/>
      <c r="U138" s="172"/>
      <c r="V138" s="172"/>
      <c r="W138" s="172"/>
      <c r="X138" s="172"/>
      <c r="Y138" s="172"/>
      <c r="Z138" s="172"/>
      <c r="AA138" s="172"/>
      <c r="AB138" s="172"/>
      <c r="AC138" s="172"/>
      <c r="AD138" s="172"/>
    </row>
    <row r="139" spans="1:30" ht="26.25" customHeight="1" thickBot="1" x14ac:dyDescent="0.25">
      <c r="A139" s="7"/>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row>
    <row r="140" spans="1:30" ht="25.5" customHeight="1" x14ac:dyDescent="0.35">
      <c r="A140" s="13"/>
      <c r="B140" s="115" t="s">
        <v>1138</v>
      </c>
      <c r="C140" s="18"/>
      <c r="D140" s="18"/>
      <c r="E140" s="18"/>
      <c r="F140" s="18"/>
      <c r="G140" s="18"/>
      <c r="H140" s="18"/>
      <c r="I140" s="18"/>
      <c r="J140" s="18"/>
      <c r="K140" s="18"/>
      <c r="L140" s="18"/>
      <c r="M140" s="18"/>
      <c r="N140" s="18"/>
      <c r="O140" s="18"/>
      <c r="P140" s="18"/>
      <c r="Q140" s="18"/>
      <c r="R140" s="18"/>
      <c r="S140" s="18"/>
      <c r="T140" s="13"/>
    </row>
    <row r="141" spans="1:30" x14ac:dyDescent="0.2">
      <c r="A141" s="7"/>
      <c r="B141" s="13"/>
      <c r="C141" s="13"/>
      <c r="D141" s="13"/>
      <c r="E141" s="13"/>
      <c r="F141" s="13"/>
      <c r="G141" s="13"/>
      <c r="H141" s="13"/>
      <c r="I141" s="13"/>
      <c r="J141" s="13"/>
      <c r="K141" s="13"/>
      <c r="L141" s="13"/>
      <c r="M141" s="13"/>
      <c r="N141" s="13"/>
      <c r="O141" s="13"/>
      <c r="P141" s="13"/>
      <c r="Q141" s="13"/>
      <c r="R141" s="13"/>
      <c r="S141" s="13"/>
      <c r="T141" s="13"/>
    </row>
    <row r="142" spans="1:30" ht="35.25" customHeight="1" x14ac:dyDescent="0.25">
      <c r="A142" s="7" t="s">
        <v>1037</v>
      </c>
      <c r="B142" s="405" t="s">
        <v>295</v>
      </c>
      <c r="C142" s="405"/>
      <c r="D142" s="405"/>
      <c r="E142" s="405"/>
      <c r="F142" s="405"/>
      <c r="G142" s="405"/>
      <c r="H142" s="405"/>
      <c r="I142" s="405"/>
      <c r="J142" s="405"/>
      <c r="K142" s="405"/>
      <c r="L142" s="405"/>
      <c r="M142" s="405"/>
      <c r="N142" s="405"/>
      <c r="O142" s="405"/>
      <c r="P142" s="405"/>
      <c r="Q142" s="405"/>
      <c r="R142" s="405"/>
      <c r="S142" s="405"/>
      <c r="T142" s="13"/>
    </row>
    <row r="143" spans="1:30" ht="25.5" customHeight="1" x14ac:dyDescent="0.25">
      <c r="A143" s="7"/>
      <c r="B143" s="359" t="s">
        <v>206</v>
      </c>
      <c r="C143" s="359"/>
      <c r="D143" s="359"/>
      <c r="E143" s="359"/>
      <c r="F143" s="359"/>
      <c r="G143" s="359"/>
      <c r="H143" s="359"/>
      <c r="I143" s="359"/>
      <c r="J143" s="359"/>
      <c r="K143" s="359"/>
      <c r="L143" s="359"/>
      <c r="M143" s="359"/>
      <c r="N143" s="359"/>
      <c r="O143" s="359"/>
      <c r="P143" s="463"/>
      <c r="Q143" s="463"/>
      <c r="R143" s="463"/>
      <c r="S143" s="463"/>
      <c r="T143" s="13"/>
    </row>
    <row r="144" spans="1:30" ht="25.5" customHeight="1" x14ac:dyDescent="0.25">
      <c r="A144" s="7"/>
      <c r="B144" s="360" t="s">
        <v>1139</v>
      </c>
      <c r="C144" s="359"/>
      <c r="D144" s="359"/>
      <c r="E144" s="359"/>
      <c r="F144" s="359"/>
      <c r="G144" s="359"/>
      <c r="H144" s="359"/>
      <c r="I144" s="359"/>
      <c r="J144" s="359"/>
      <c r="K144" s="359"/>
      <c r="L144" s="359"/>
      <c r="M144" s="359"/>
      <c r="N144" s="359"/>
      <c r="O144" s="359"/>
      <c r="P144" s="463"/>
      <c r="Q144" s="463"/>
      <c r="R144" s="463"/>
      <c r="S144" s="463"/>
      <c r="T144" s="13"/>
    </row>
    <row r="145" spans="1:20" ht="25.5" customHeight="1" x14ac:dyDescent="0.25">
      <c r="A145" s="7"/>
      <c r="B145" s="360" t="s">
        <v>1142</v>
      </c>
      <c r="C145" s="359"/>
      <c r="D145" s="359"/>
      <c r="E145" s="359"/>
      <c r="F145" s="359"/>
      <c r="G145" s="359"/>
      <c r="H145" s="359"/>
      <c r="I145" s="359"/>
      <c r="J145" s="359"/>
      <c r="K145" s="359"/>
      <c r="L145" s="359"/>
      <c r="M145" s="359"/>
      <c r="N145" s="359"/>
      <c r="O145" s="359"/>
      <c r="P145" s="463"/>
      <c r="Q145" s="463"/>
      <c r="R145" s="463"/>
      <c r="S145" s="463"/>
      <c r="T145" s="13"/>
    </row>
    <row r="146" spans="1:20" ht="25.5" customHeight="1" x14ac:dyDescent="0.25">
      <c r="A146" s="7"/>
      <c r="B146" s="359" t="s">
        <v>209</v>
      </c>
      <c r="C146" s="359"/>
      <c r="D146" s="359"/>
      <c r="E146" s="359"/>
      <c r="F146" s="359"/>
      <c r="G146" s="359"/>
      <c r="H146" s="359"/>
      <c r="I146" s="359"/>
      <c r="J146" s="359"/>
      <c r="K146" s="359"/>
      <c r="L146" s="359"/>
      <c r="M146" s="359"/>
      <c r="N146" s="359"/>
      <c r="O146" s="359"/>
      <c r="P146" s="463"/>
      <c r="Q146" s="463"/>
      <c r="R146" s="463"/>
      <c r="S146" s="463"/>
      <c r="T146" s="13"/>
    </row>
    <row r="147" spans="1:20" ht="25.5" customHeight="1" x14ac:dyDescent="0.25">
      <c r="A147" s="7"/>
      <c r="B147" s="360" t="s">
        <v>1140</v>
      </c>
      <c r="C147" s="359"/>
      <c r="D147" s="359"/>
      <c r="E147" s="359"/>
      <c r="F147" s="359"/>
      <c r="G147" s="359"/>
      <c r="H147" s="359"/>
      <c r="I147" s="359"/>
      <c r="J147" s="359"/>
      <c r="K147" s="359"/>
      <c r="L147" s="359"/>
      <c r="M147" s="359"/>
      <c r="N147" s="359"/>
      <c r="O147" s="359"/>
      <c r="P147" s="463"/>
      <c r="Q147" s="463"/>
      <c r="R147" s="463"/>
      <c r="S147" s="463"/>
      <c r="T147" s="13"/>
    </row>
    <row r="148" spans="1:20" ht="25.5" customHeight="1" x14ac:dyDescent="0.25">
      <c r="A148" s="7"/>
      <c r="B148" s="360" t="s">
        <v>1143</v>
      </c>
      <c r="C148" s="359"/>
      <c r="D148" s="359"/>
      <c r="E148" s="359"/>
      <c r="F148" s="359"/>
      <c r="G148" s="359"/>
      <c r="H148" s="359"/>
      <c r="I148" s="359"/>
      <c r="J148" s="359"/>
      <c r="K148" s="359"/>
      <c r="L148" s="359"/>
      <c r="M148" s="359"/>
      <c r="N148" s="359"/>
      <c r="O148" s="359"/>
      <c r="P148" s="463"/>
      <c r="Q148" s="463"/>
      <c r="R148" s="463"/>
      <c r="S148" s="463"/>
      <c r="T148" s="13"/>
    </row>
    <row r="149" spans="1:20" ht="25.5" customHeight="1" x14ac:dyDescent="0.25">
      <c r="A149" s="7"/>
      <c r="B149" s="360" t="s">
        <v>1141</v>
      </c>
      <c r="C149" s="359"/>
      <c r="D149" s="359"/>
      <c r="E149" s="359"/>
      <c r="F149" s="359"/>
      <c r="G149" s="359"/>
      <c r="H149" s="359"/>
      <c r="I149" s="359"/>
      <c r="J149" s="359"/>
      <c r="K149" s="359"/>
      <c r="L149" s="359"/>
      <c r="M149" s="359"/>
      <c r="N149" s="359"/>
      <c r="O149" s="359"/>
      <c r="P149" s="463"/>
      <c r="Q149" s="463"/>
      <c r="R149" s="463"/>
      <c r="S149" s="463"/>
      <c r="T149" s="13"/>
    </row>
    <row r="150" spans="1:20" ht="25.5" customHeight="1" x14ac:dyDescent="0.25">
      <c r="A150" s="7"/>
      <c r="B150" s="78" t="s">
        <v>296</v>
      </c>
      <c r="C150" s="78"/>
      <c r="D150" s="78"/>
      <c r="E150" s="78"/>
      <c r="F150" s="78"/>
      <c r="G150" s="72"/>
      <c r="H150" s="72"/>
      <c r="I150" s="72"/>
      <c r="J150" s="72"/>
      <c r="K150" s="72"/>
      <c r="L150" s="72"/>
      <c r="M150" s="72"/>
      <c r="N150" s="72"/>
      <c r="O150" s="72"/>
      <c r="P150" s="463"/>
      <c r="Q150" s="463"/>
      <c r="R150" s="463"/>
      <c r="S150" s="463"/>
      <c r="T150" s="13"/>
    </row>
    <row r="151" spans="1:20" ht="25.5" customHeight="1" x14ac:dyDescent="0.2">
      <c r="A151" s="7"/>
      <c r="B151" s="515"/>
      <c r="C151" s="515"/>
      <c r="D151" s="515"/>
      <c r="E151" s="515"/>
      <c r="F151" s="515"/>
      <c r="G151" s="515"/>
      <c r="H151" s="515"/>
      <c r="I151" s="515"/>
      <c r="J151" s="515"/>
      <c r="K151" s="515"/>
      <c r="L151" s="515"/>
      <c r="M151" s="515"/>
      <c r="N151" s="515"/>
      <c r="O151" s="515"/>
      <c r="P151" s="515"/>
      <c r="Q151" s="515"/>
      <c r="R151" s="515"/>
      <c r="S151" s="515"/>
      <c r="T151" s="13"/>
    </row>
    <row r="152" spans="1:20" ht="25.5" customHeight="1" x14ac:dyDescent="0.25">
      <c r="A152" s="7"/>
      <c r="B152" s="109" t="s">
        <v>361</v>
      </c>
      <c r="C152" s="78"/>
      <c r="D152" s="78"/>
      <c r="E152" s="78"/>
      <c r="F152" s="78"/>
      <c r="G152" s="78"/>
      <c r="H152" s="78"/>
      <c r="I152" s="78"/>
      <c r="J152" s="78"/>
      <c r="K152" s="78"/>
      <c r="L152" s="78"/>
      <c r="M152" s="78"/>
      <c r="N152" s="78"/>
      <c r="O152" s="78"/>
      <c r="P152" s="409">
        <f>SUM(P143:S150)</f>
        <v>0</v>
      </c>
      <c r="Q152" s="409"/>
      <c r="R152" s="409"/>
      <c r="S152" s="409"/>
      <c r="T152" s="129"/>
    </row>
    <row r="153" spans="1:20" x14ac:dyDescent="0.2">
      <c r="A153" s="7"/>
      <c r="B153" s="13"/>
      <c r="C153" s="13"/>
      <c r="D153" s="13"/>
      <c r="E153" s="13"/>
      <c r="F153" s="13"/>
      <c r="G153" s="13"/>
      <c r="H153" s="13"/>
      <c r="I153" s="13"/>
      <c r="J153" s="13"/>
      <c r="K153" s="13"/>
      <c r="L153" s="13"/>
      <c r="M153" s="13"/>
      <c r="N153" s="13"/>
      <c r="O153" s="13"/>
      <c r="P153" s="13"/>
      <c r="Q153" s="13"/>
      <c r="R153" s="13"/>
      <c r="S153" s="13"/>
      <c r="T153" s="13"/>
    </row>
    <row r="154" spans="1:20" x14ac:dyDescent="0.2">
      <c r="A154" s="7"/>
      <c r="B154" s="13"/>
      <c r="C154" s="13"/>
      <c r="D154" s="13"/>
      <c r="E154" s="13"/>
      <c r="F154" s="13"/>
      <c r="G154" s="13"/>
      <c r="H154" s="13"/>
      <c r="I154" s="13"/>
      <c r="J154" s="13"/>
      <c r="K154" s="13"/>
      <c r="L154" s="13"/>
      <c r="M154" s="13"/>
      <c r="N154" s="13"/>
      <c r="O154" s="13"/>
      <c r="P154" s="13"/>
      <c r="Q154" s="13"/>
      <c r="R154" s="13"/>
      <c r="S154" s="13"/>
      <c r="T154" s="13"/>
    </row>
    <row r="155" spans="1:20" ht="33.75" customHeight="1" x14ac:dyDescent="0.25">
      <c r="A155" s="7" t="s">
        <v>1038</v>
      </c>
      <c r="B155" s="516" t="s">
        <v>303</v>
      </c>
      <c r="C155" s="516"/>
      <c r="D155" s="516"/>
      <c r="E155" s="516"/>
      <c r="F155" s="516"/>
      <c r="G155" s="516"/>
      <c r="H155" s="516"/>
      <c r="I155" s="516"/>
      <c r="J155" s="516"/>
      <c r="K155" s="516"/>
      <c r="L155" s="516"/>
      <c r="M155" s="516"/>
      <c r="N155" s="516"/>
      <c r="O155" s="516"/>
      <c r="P155" s="516"/>
      <c r="Q155" s="516"/>
      <c r="R155" s="516"/>
      <c r="S155" s="516"/>
      <c r="T155" s="13"/>
    </row>
    <row r="156" spans="1:20" ht="25.5" customHeight="1" x14ac:dyDescent="0.25">
      <c r="A156" s="7"/>
      <c r="B156" s="78" t="s">
        <v>213</v>
      </c>
      <c r="C156" s="78"/>
      <c r="D156" s="78"/>
      <c r="E156" s="78"/>
      <c r="F156" s="78"/>
      <c r="G156" s="78"/>
      <c r="H156" s="78"/>
      <c r="I156" s="78"/>
      <c r="J156" s="78"/>
      <c r="K156" s="78"/>
      <c r="L156" s="78"/>
      <c r="M156" s="78"/>
      <c r="N156" s="367"/>
      <c r="O156" s="367"/>
      <c r="P156" s="367"/>
      <c r="Q156" s="367"/>
      <c r="R156" s="367"/>
      <c r="S156" s="367"/>
      <c r="T156" s="13"/>
    </row>
    <row r="157" spans="1:20" ht="25.5" customHeight="1" x14ac:dyDescent="0.25">
      <c r="A157" s="7"/>
      <c r="B157" s="78" t="s">
        <v>214</v>
      </c>
      <c r="C157" s="78"/>
      <c r="D157" s="78"/>
      <c r="E157" s="78"/>
      <c r="F157" s="78"/>
      <c r="G157" s="78"/>
      <c r="H157" s="78"/>
      <c r="I157" s="78"/>
      <c r="J157" s="78"/>
      <c r="K157" s="78"/>
      <c r="L157" s="78"/>
      <c r="M157" s="78"/>
      <c r="N157" s="367"/>
      <c r="O157" s="367"/>
      <c r="P157" s="367"/>
      <c r="Q157" s="367"/>
      <c r="R157" s="367"/>
      <c r="S157" s="367"/>
      <c r="T157" s="13"/>
    </row>
    <row r="158" spans="1:20" ht="25.5" customHeight="1" x14ac:dyDescent="0.25">
      <c r="A158" s="7"/>
      <c r="B158" s="78" t="s">
        <v>215</v>
      </c>
      <c r="C158" s="78"/>
      <c r="D158" s="78"/>
      <c r="E158" s="78"/>
      <c r="F158" s="78"/>
      <c r="G158" s="78"/>
      <c r="H158" s="78"/>
      <c r="I158" s="78"/>
      <c r="J158" s="78"/>
      <c r="K158" s="78"/>
      <c r="L158" s="78"/>
      <c r="M158" s="78"/>
      <c r="N158" s="367"/>
      <c r="O158" s="367"/>
      <c r="P158" s="367"/>
      <c r="Q158" s="367"/>
      <c r="R158" s="367"/>
      <c r="S158" s="367"/>
      <c r="T158" s="13"/>
    </row>
    <row r="159" spans="1:20" ht="25.5" customHeight="1" x14ac:dyDescent="0.25">
      <c r="A159" s="7"/>
      <c r="B159" s="78" t="s">
        <v>216</v>
      </c>
      <c r="C159" s="78"/>
      <c r="D159" s="78"/>
      <c r="E159" s="78"/>
      <c r="F159" s="78"/>
      <c r="G159" s="78"/>
      <c r="H159" s="78"/>
      <c r="I159" s="78"/>
      <c r="J159" s="78"/>
      <c r="K159" s="78"/>
      <c r="L159" s="78"/>
      <c r="M159" s="78"/>
      <c r="N159" s="367"/>
      <c r="O159" s="367"/>
      <c r="P159" s="367"/>
      <c r="Q159" s="367"/>
      <c r="R159" s="367"/>
      <c r="S159" s="367"/>
      <c r="T159" s="13"/>
    </row>
    <row r="160" spans="1:20" ht="25.5" customHeight="1" x14ac:dyDescent="0.25">
      <c r="A160" s="7"/>
      <c r="B160" s="78" t="s">
        <v>217</v>
      </c>
      <c r="C160" s="78"/>
      <c r="D160" s="78"/>
      <c r="E160" s="78"/>
      <c r="F160" s="78"/>
      <c r="G160" s="78"/>
      <c r="H160" s="78"/>
      <c r="I160" s="78"/>
      <c r="J160" s="78"/>
      <c r="K160" s="78"/>
      <c r="L160" s="78"/>
      <c r="M160" s="78"/>
      <c r="N160" s="367"/>
      <c r="O160" s="367"/>
      <c r="P160" s="367"/>
      <c r="Q160" s="367"/>
      <c r="R160" s="367"/>
      <c r="S160" s="367"/>
      <c r="T160" s="13"/>
    </row>
    <row r="161" spans="1:20" ht="25.5" customHeight="1" x14ac:dyDescent="0.25">
      <c r="A161" s="7"/>
      <c r="B161" s="78" t="s">
        <v>218</v>
      </c>
      <c r="C161" s="78"/>
      <c r="D161" s="78"/>
      <c r="E161" s="78"/>
      <c r="F161" s="78"/>
      <c r="G161" s="78"/>
      <c r="H161" s="78"/>
      <c r="I161" s="78"/>
      <c r="J161" s="78"/>
      <c r="K161" s="78"/>
      <c r="L161" s="78"/>
      <c r="M161" s="78"/>
      <c r="N161" s="367"/>
      <c r="O161" s="367"/>
      <c r="P161" s="367"/>
      <c r="Q161" s="367"/>
      <c r="R161" s="367"/>
      <c r="S161" s="367"/>
      <c r="T161" s="13"/>
    </row>
    <row r="162" spans="1:20" ht="25.5" customHeight="1" x14ac:dyDescent="0.25">
      <c r="A162" s="7"/>
      <c r="B162" s="78" t="s">
        <v>219</v>
      </c>
      <c r="C162" s="78"/>
      <c r="D162" s="78"/>
      <c r="E162" s="78"/>
      <c r="F162" s="78"/>
      <c r="G162" s="78"/>
      <c r="H162" s="78"/>
      <c r="I162" s="78"/>
      <c r="J162" s="78"/>
      <c r="K162" s="78"/>
      <c r="L162" s="78"/>
      <c r="M162" s="78"/>
      <c r="N162" s="367"/>
      <c r="O162" s="367"/>
      <c r="P162" s="367"/>
      <c r="Q162" s="367"/>
      <c r="R162" s="367"/>
      <c r="S162" s="367"/>
      <c r="T162" s="13"/>
    </row>
    <row r="163" spans="1:20" ht="25.5" customHeight="1" x14ac:dyDescent="0.25">
      <c r="A163" s="7"/>
      <c r="B163" s="78" t="s">
        <v>296</v>
      </c>
      <c r="C163" s="78"/>
      <c r="D163" s="78"/>
      <c r="E163" s="78"/>
      <c r="F163" s="78"/>
      <c r="G163" s="78"/>
      <c r="H163" s="78"/>
      <c r="I163" s="78"/>
      <c r="J163" s="78"/>
      <c r="K163" s="78"/>
      <c r="L163" s="78"/>
      <c r="M163" s="78"/>
      <c r="N163" s="367"/>
      <c r="O163" s="367"/>
      <c r="P163" s="367"/>
      <c r="Q163" s="367"/>
      <c r="R163" s="367"/>
      <c r="S163" s="367"/>
      <c r="T163" s="13"/>
    </row>
    <row r="164" spans="1:20" ht="25.5" customHeight="1" x14ac:dyDescent="0.2">
      <c r="A164" s="7"/>
      <c r="B164" s="515"/>
      <c r="C164" s="515"/>
      <c r="D164" s="515"/>
      <c r="E164" s="515"/>
      <c r="F164" s="515"/>
      <c r="G164" s="515"/>
      <c r="H164" s="515"/>
      <c r="I164" s="515"/>
      <c r="J164" s="515"/>
      <c r="K164" s="515"/>
      <c r="L164" s="515"/>
      <c r="M164" s="515"/>
      <c r="N164" s="515"/>
      <c r="O164" s="515"/>
      <c r="P164" s="515"/>
      <c r="Q164" s="515"/>
      <c r="R164" s="515"/>
      <c r="S164" s="515"/>
      <c r="T164" s="13"/>
    </row>
    <row r="165" spans="1:20" x14ac:dyDescent="0.2">
      <c r="A165" s="7"/>
      <c r="B165" s="13"/>
      <c r="C165" s="13"/>
      <c r="D165" s="13"/>
      <c r="E165" s="13"/>
      <c r="F165" s="13"/>
      <c r="G165" s="13"/>
      <c r="H165" s="13"/>
      <c r="I165" s="13"/>
      <c r="J165" s="13"/>
      <c r="K165" s="13"/>
      <c r="L165" s="13"/>
      <c r="M165" s="13"/>
      <c r="N165" s="13"/>
      <c r="O165" s="13"/>
      <c r="P165" s="13"/>
      <c r="Q165" s="13"/>
      <c r="R165" s="13"/>
      <c r="S165" s="13"/>
      <c r="T165" s="13"/>
    </row>
    <row r="166" spans="1:20" ht="35.25" customHeight="1" x14ac:dyDescent="0.25">
      <c r="A166" s="7" t="s">
        <v>1039</v>
      </c>
      <c r="B166" s="516" t="s">
        <v>297</v>
      </c>
      <c r="C166" s="516"/>
      <c r="D166" s="516"/>
      <c r="E166" s="516"/>
      <c r="F166" s="516"/>
      <c r="G166" s="516"/>
      <c r="H166" s="516"/>
      <c r="I166" s="516"/>
      <c r="J166" s="516"/>
      <c r="K166" s="516"/>
      <c r="L166" s="516"/>
      <c r="M166" s="516"/>
      <c r="N166" s="516"/>
      <c r="O166" s="516"/>
      <c r="P166" s="516"/>
      <c r="Q166" s="516"/>
      <c r="R166" s="516"/>
      <c r="S166" s="516"/>
      <c r="T166" s="13"/>
    </row>
    <row r="167" spans="1:20" ht="25.5" customHeight="1" x14ac:dyDescent="0.25">
      <c r="A167" s="7"/>
      <c r="B167" s="110" t="s">
        <v>298</v>
      </c>
      <c r="C167" s="110"/>
      <c r="D167" s="110"/>
      <c r="E167" s="110"/>
      <c r="F167" s="110"/>
      <c r="G167" s="110"/>
      <c r="H167" s="110"/>
      <c r="I167" s="110"/>
      <c r="J167" s="110"/>
      <c r="K167" s="110"/>
      <c r="L167" s="110"/>
      <c r="M167" s="110"/>
      <c r="N167" s="367"/>
      <c r="O167" s="367"/>
      <c r="P167" s="367"/>
      <c r="Q167" s="367"/>
      <c r="R167" s="367"/>
      <c r="S167" s="367"/>
      <c r="T167" s="13"/>
    </row>
    <row r="168" spans="1:20" ht="25.5" customHeight="1" x14ac:dyDescent="0.25">
      <c r="A168" s="7"/>
      <c r="B168" s="110" t="s">
        <v>216</v>
      </c>
      <c r="C168" s="110"/>
      <c r="D168" s="110"/>
      <c r="E168" s="110"/>
      <c r="F168" s="110"/>
      <c r="G168" s="110"/>
      <c r="H168" s="110"/>
      <c r="I168" s="110"/>
      <c r="J168" s="110"/>
      <c r="K168" s="110"/>
      <c r="L168" s="110"/>
      <c r="M168" s="110"/>
      <c r="N168" s="367"/>
      <c r="O168" s="367"/>
      <c r="P168" s="367"/>
      <c r="Q168" s="367"/>
      <c r="R168" s="367"/>
      <c r="S168" s="367"/>
      <c r="T168" s="13"/>
    </row>
    <row r="169" spans="1:20" ht="25.5" customHeight="1" x14ac:dyDescent="0.25">
      <c r="A169" s="7"/>
      <c r="B169" s="110" t="s">
        <v>247</v>
      </c>
      <c r="C169" s="110"/>
      <c r="D169" s="110"/>
      <c r="E169" s="110"/>
      <c r="F169" s="110"/>
      <c r="G169" s="110"/>
      <c r="H169" s="110"/>
      <c r="I169" s="110"/>
      <c r="J169" s="110"/>
      <c r="K169" s="110"/>
      <c r="L169" s="110"/>
      <c r="M169" s="110"/>
      <c r="N169" s="367"/>
      <c r="O169" s="367"/>
      <c r="P169" s="367"/>
      <c r="Q169" s="367"/>
      <c r="R169" s="367"/>
      <c r="S169" s="367"/>
      <c r="T169" s="13"/>
    </row>
    <row r="170" spans="1:20" ht="25.5" customHeight="1" x14ac:dyDescent="0.25">
      <c r="A170" s="7"/>
      <c r="B170" s="110" t="s">
        <v>299</v>
      </c>
      <c r="C170" s="110"/>
      <c r="D170" s="110"/>
      <c r="E170" s="110"/>
      <c r="F170" s="110"/>
      <c r="G170" s="110"/>
      <c r="H170" s="110"/>
      <c r="I170" s="110"/>
      <c r="J170" s="110"/>
      <c r="K170" s="110"/>
      <c r="L170" s="110"/>
      <c r="M170" s="110"/>
      <c r="N170" s="367"/>
      <c r="O170" s="367"/>
      <c r="P170" s="367"/>
      <c r="Q170" s="367"/>
      <c r="R170" s="367"/>
      <c r="S170" s="367"/>
      <c r="T170" s="13"/>
    </row>
    <row r="171" spans="1:20" ht="25.5" customHeight="1" x14ac:dyDescent="0.25">
      <c r="A171" s="7"/>
      <c r="B171" s="110" t="s">
        <v>300</v>
      </c>
      <c r="C171" s="110"/>
      <c r="D171" s="110"/>
      <c r="E171" s="110"/>
      <c r="F171" s="110"/>
      <c r="G171" s="110"/>
      <c r="H171" s="110"/>
      <c r="I171" s="110"/>
      <c r="J171" s="110"/>
      <c r="K171" s="110"/>
      <c r="L171" s="110"/>
      <c r="M171" s="110"/>
      <c r="N171" s="367"/>
      <c r="O171" s="367"/>
      <c r="P171" s="367"/>
      <c r="Q171" s="367"/>
      <c r="R171" s="367"/>
      <c r="S171" s="367"/>
      <c r="T171" s="13"/>
    </row>
    <row r="172" spans="1:20" ht="25.5" customHeight="1" x14ac:dyDescent="0.25">
      <c r="A172" s="7"/>
      <c r="B172" s="110" t="s">
        <v>301</v>
      </c>
      <c r="C172" s="110"/>
      <c r="D172" s="110"/>
      <c r="E172" s="110"/>
      <c r="F172" s="110"/>
      <c r="G172" s="110"/>
      <c r="H172" s="110"/>
      <c r="I172" s="110"/>
      <c r="J172" s="110"/>
      <c r="K172" s="110"/>
      <c r="L172" s="110"/>
      <c r="M172" s="110"/>
      <c r="N172" s="367"/>
      <c r="O172" s="367"/>
      <c r="P172" s="367"/>
      <c r="Q172" s="367"/>
      <c r="R172" s="367"/>
      <c r="S172" s="367"/>
      <c r="T172" s="13"/>
    </row>
    <row r="173" spans="1:20" ht="25.5" customHeight="1" x14ac:dyDescent="0.25">
      <c r="A173" s="7"/>
      <c r="B173" s="112" t="s">
        <v>296</v>
      </c>
      <c r="C173" s="112"/>
      <c r="D173" s="112"/>
      <c r="E173" s="112"/>
      <c r="F173" s="112"/>
      <c r="G173" s="110"/>
      <c r="H173" s="110"/>
      <c r="I173" s="110"/>
      <c r="J173" s="110"/>
      <c r="K173" s="110"/>
      <c r="L173" s="110"/>
      <c r="M173" s="110"/>
      <c r="N173" s="367"/>
      <c r="O173" s="367"/>
      <c r="P173" s="367"/>
      <c r="Q173" s="367"/>
      <c r="R173" s="367"/>
      <c r="S173" s="367"/>
      <c r="T173" s="13"/>
    </row>
    <row r="174" spans="1:20" ht="25.5" customHeight="1" x14ac:dyDescent="0.2">
      <c r="A174" s="7"/>
      <c r="B174" s="515"/>
      <c r="C174" s="515"/>
      <c r="D174" s="515"/>
      <c r="E174" s="515"/>
      <c r="F174" s="515"/>
      <c r="G174" s="515"/>
      <c r="H174" s="515"/>
      <c r="I174" s="515"/>
      <c r="J174" s="515"/>
      <c r="K174" s="515"/>
      <c r="L174" s="515"/>
      <c r="M174" s="515"/>
      <c r="N174" s="515"/>
      <c r="O174" s="515"/>
      <c r="P174" s="515"/>
      <c r="Q174" s="515"/>
      <c r="R174" s="515"/>
      <c r="S174" s="515"/>
      <c r="T174" s="13"/>
    </row>
    <row r="175" spans="1:20" x14ac:dyDescent="0.2">
      <c r="A175" s="7"/>
      <c r="B175" s="13"/>
      <c r="C175" s="13"/>
      <c r="D175" s="13"/>
      <c r="E175" s="13"/>
      <c r="F175" s="13"/>
      <c r="G175" s="13"/>
      <c r="H175" s="13"/>
      <c r="I175" s="13"/>
      <c r="J175" s="13"/>
      <c r="K175" s="13"/>
      <c r="L175" s="13"/>
      <c r="M175" s="13"/>
      <c r="N175" s="13"/>
      <c r="O175" s="13"/>
      <c r="P175" s="13"/>
      <c r="Q175" s="13"/>
      <c r="R175" s="13"/>
      <c r="S175" s="13"/>
      <c r="T175" s="13"/>
    </row>
    <row r="176" spans="1:20" x14ac:dyDescent="0.2">
      <c r="A176" s="7"/>
      <c r="B176" s="13"/>
      <c r="C176" s="13"/>
      <c r="D176" s="13"/>
      <c r="E176" s="13"/>
      <c r="F176" s="13"/>
      <c r="G176" s="13"/>
      <c r="H176" s="13"/>
      <c r="I176" s="13"/>
      <c r="J176" s="13"/>
      <c r="K176" s="13"/>
      <c r="L176" s="13"/>
      <c r="M176" s="13"/>
      <c r="N176" s="13"/>
      <c r="O176" s="13"/>
      <c r="P176" s="13"/>
      <c r="Q176" s="13"/>
      <c r="R176" s="13"/>
      <c r="S176" s="13"/>
      <c r="T176" s="13"/>
    </row>
    <row r="177" spans="1:20" ht="25.5" customHeight="1" x14ac:dyDescent="0.25">
      <c r="A177" s="7" t="s">
        <v>1040</v>
      </c>
      <c r="B177" s="32" t="s">
        <v>1144</v>
      </c>
      <c r="C177" s="13"/>
      <c r="D177" s="13"/>
      <c r="E177" s="13"/>
      <c r="F177" s="13"/>
      <c r="G177" s="13"/>
      <c r="H177" s="13"/>
      <c r="I177" s="13"/>
      <c r="J177" s="13"/>
      <c r="K177" s="13"/>
      <c r="L177" s="13"/>
      <c r="M177" s="13"/>
      <c r="N177" s="367"/>
      <c r="O177" s="367"/>
      <c r="P177" s="367"/>
      <c r="Q177" s="367"/>
      <c r="R177" s="367"/>
      <c r="S177" s="367"/>
      <c r="T177" s="13"/>
    </row>
    <row r="178" spans="1:20" x14ac:dyDescent="0.2">
      <c r="A178" s="7"/>
      <c r="B178" s="13"/>
      <c r="C178" s="13"/>
      <c r="D178" s="13"/>
      <c r="E178" s="13"/>
      <c r="F178" s="13"/>
      <c r="G178" s="13"/>
      <c r="H178" s="13"/>
      <c r="I178" s="13"/>
      <c r="J178" s="13"/>
      <c r="K178" s="13"/>
      <c r="L178" s="13"/>
      <c r="M178" s="13"/>
      <c r="N178" s="13"/>
      <c r="O178" s="13"/>
      <c r="P178" s="13"/>
      <c r="Q178" s="13"/>
      <c r="R178" s="13"/>
      <c r="S178" s="13"/>
      <c r="T178" s="13"/>
    </row>
    <row r="179" spans="1:20" x14ac:dyDescent="0.2">
      <c r="A179" s="7"/>
      <c r="B179" s="13"/>
      <c r="C179" s="13"/>
      <c r="D179" s="13"/>
      <c r="E179" s="13"/>
      <c r="F179" s="13"/>
      <c r="G179" s="13"/>
      <c r="H179" s="13"/>
      <c r="I179" s="13"/>
      <c r="J179" s="13"/>
      <c r="K179" s="13"/>
      <c r="L179" s="13"/>
      <c r="M179" s="13"/>
      <c r="N179" s="13"/>
      <c r="O179" s="13"/>
      <c r="P179" s="13"/>
      <c r="Q179" s="13"/>
      <c r="R179" s="13"/>
      <c r="S179" s="13"/>
      <c r="T179" s="13"/>
    </row>
    <row r="180" spans="1:20" x14ac:dyDescent="0.2">
      <c r="A180" s="7" t="s">
        <v>1041</v>
      </c>
      <c r="B180" s="13" t="s">
        <v>943</v>
      </c>
      <c r="C180" s="13"/>
      <c r="D180" s="13"/>
      <c r="E180" s="13"/>
      <c r="F180" s="13"/>
      <c r="G180" s="13"/>
      <c r="H180" s="13"/>
      <c r="I180" s="13"/>
      <c r="J180" s="13"/>
      <c r="K180" s="13"/>
      <c r="L180" s="13"/>
      <c r="M180" s="13"/>
      <c r="N180" s="13"/>
      <c r="O180" s="13"/>
      <c r="P180" s="13"/>
      <c r="Q180" s="13"/>
      <c r="R180" s="13"/>
      <c r="S180" s="13"/>
      <c r="T180" s="13"/>
    </row>
    <row r="181" spans="1:20" x14ac:dyDescent="0.2">
      <c r="A181" s="7"/>
      <c r="B181" s="13"/>
      <c r="C181" s="13"/>
      <c r="D181" s="13"/>
      <c r="E181" s="13"/>
      <c r="F181" s="13"/>
      <c r="G181" s="13"/>
      <c r="H181" s="13"/>
      <c r="I181" s="13"/>
      <c r="J181" s="13"/>
      <c r="K181" s="13"/>
      <c r="L181" s="13"/>
      <c r="M181" s="13"/>
      <c r="N181" s="13"/>
      <c r="O181" s="13"/>
      <c r="P181" s="13"/>
      <c r="Q181" s="13"/>
      <c r="R181" s="13"/>
      <c r="S181" s="13"/>
      <c r="T181" s="13"/>
    </row>
    <row r="182" spans="1:20" ht="49.5" customHeight="1" x14ac:dyDescent="0.2">
      <c r="A182" s="7"/>
      <c r="B182" s="519"/>
      <c r="C182" s="519"/>
      <c r="D182" s="519"/>
      <c r="E182" s="519"/>
      <c r="F182" s="519"/>
      <c r="G182" s="519"/>
      <c r="H182" s="519"/>
      <c r="I182" s="519"/>
      <c r="J182" s="519"/>
      <c r="K182" s="519"/>
      <c r="L182" s="519"/>
      <c r="M182" s="519"/>
      <c r="N182" s="519"/>
      <c r="O182" s="519"/>
      <c r="P182" s="519"/>
      <c r="Q182" s="519"/>
      <c r="R182" s="519"/>
      <c r="S182" s="519"/>
      <c r="T182" s="13"/>
    </row>
    <row r="183" spans="1:20" x14ac:dyDescent="0.2">
      <c r="A183" s="7"/>
      <c r="B183" s="13"/>
      <c r="C183" s="13"/>
      <c r="D183" s="13"/>
      <c r="E183" s="13"/>
      <c r="F183" s="13"/>
      <c r="G183" s="13"/>
      <c r="H183" s="13"/>
      <c r="I183" s="13"/>
      <c r="J183" s="13"/>
      <c r="K183" s="13"/>
      <c r="L183" s="13"/>
      <c r="M183" s="13"/>
      <c r="N183" s="13"/>
      <c r="O183" s="13"/>
      <c r="P183" s="13"/>
      <c r="Q183" s="13"/>
      <c r="R183" s="13"/>
      <c r="S183" s="13"/>
      <c r="T183" s="13"/>
    </row>
    <row r="184" spans="1:20" x14ac:dyDescent="0.2">
      <c r="A184" s="7"/>
      <c r="B184" s="13"/>
      <c r="C184" s="13"/>
      <c r="D184" s="13"/>
      <c r="E184" s="13"/>
      <c r="F184" s="13"/>
      <c r="G184" s="13"/>
      <c r="H184" s="13"/>
      <c r="I184" s="13"/>
      <c r="J184" s="13"/>
      <c r="K184" s="13"/>
      <c r="L184" s="13"/>
      <c r="M184" s="13"/>
      <c r="N184" s="13"/>
      <c r="O184" s="13"/>
      <c r="P184" s="13"/>
      <c r="Q184" s="13"/>
      <c r="R184" s="13"/>
      <c r="S184" s="13"/>
      <c r="T184" s="13"/>
    </row>
    <row r="185" spans="1:20" ht="26.25" x14ac:dyDescent="0.2">
      <c r="A185" s="7"/>
      <c r="B185" s="29" t="s">
        <v>220</v>
      </c>
      <c r="C185" s="29"/>
      <c r="D185" s="29"/>
      <c r="E185" s="29"/>
      <c r="F185" s="29"/>
      <c r="G185" s="29"/>
      <c r="H185" s="29"/>
      <c r="I185" s="29"/>
      <c r="J185" s="29"/>
      <c r="K185" s="29"/>
      <c r="L185" s="29"/>
      <c r="M185" s="29"/>
      <c r="N185" s="29"/>
      <c r="O185" s="29"/>
      <c r="P185" s="29"/>
      <c r="Q185" s="29"/>
      <c r="R185" s="29"/>
      <c r="S185" s="29"/>
      <c r="T185" s="13"/>
    </row>
    <row r="186" spans="1:20" x14ac:dyDescent="0.2">
      <c r="A186" s="7"/>
      <c r="B186" s="13"/>
      <c r="C186" s="13"/>
      <c r="D186" s="13"/>
      <c r="E186" s="13"/>
      <c r="F186" s="13"/>
      <c r="G186" s="13"/>
      <c r="H186" s="13"/>
      <c r="I186" s="13"/>
      <c r="J186" s="13"/>
      <c r="K186" s="13"/>
      <c r="L186" s="13"/>
      <c r="M186" s="13"/>
      <c r="N186" s="13"/>
      <c r="O186" s="13"/>
      <c r="P186" s="13"/>
      <c r="Q186" s="13"/>
      <c r="R186" s="13"/>
      <c r="S186" s="13"/>
      <c r="T186" s="13"/>
    </row>
    <row r="187" spans="1:20" x14ac:dyDescent="0.2">
      <c r="A187" s="7"/>
      <c r="B187" s="13"/>
      <c r="C187" s="13"/>
      <c r="D187" s="13"/>
      <c r="E187" s="13"/>
      <c r="F187" s="13"/>
      <c r="G187" s="13"/>
      <c r="H187" s="13"/>
      <c r="I187" s="13"/>
      <c r="J187" s="13"/>
      <c r="K187" s="13"/>
      <c r="L187" s="13"/>
      <c r="M187" s="13"/>
      <c r="N187" s="13"/>
      <c r="O187" s="13"/>
      <c r="P187" s="13"/>
      <c r="Q187" s="13"/>
      <c r="R187" s="13"/>
      <c r="S187" s="13"/>
      <c r="T187" s="13"/>
    </row>
  </sheetData>
  <sheetProtection sheet="1" objects="1" scenarios="1"/>
  <mergeCells count="116">
    <mergeCell ref="D104:W105"/>
    <mergeCell ref="X105:AC105"/>
    <mergeCell ref="X95:AC95"/>
    <mergeCell ref="X96:AC96"/>
    <mergeCell ref="X97:AC97"/>
    <mergeCell ref="X98:AC98"/>
    <mergeCell ref="X100:AC100"/>
    <mergeCell ref="B151:S151"/>
    <mergeCell ref="B147:O147"/>
    <mergeCell ref="X131:AC131"/>
    <mergeCell ref="B131:V131"/>
    <mergeCell ref="B142:S142"/>
    <mergeCell ref="K115:T115"/>
    <mergeCell ref="B144:O144"/>
    <mergeCell ref="P144:S144"/>
    <mergeCell ref="N158:S158"/>
    <mergeCell ref="P150:S150"/>
    <mergeCell ref="P152:S152"/>
    <mergeCell ref="P145:S145"/>
    <mergeCell ref="B146:O146"/>
    <mergeCell ref="P146:S146"/>
    <mergeCell ref="B148:O148"/>
    <mergeCell ref="P148:S148"/>
    <mergeCell ref="B149:O149"/>
    <mergeCell ref="P149:S149"/>
    <mergeCell ref="B145:O145"/>
    <mergeCell ref="M75:AC75"/>
    <mergeCell ref="B69:AC69"/>
    <mergeCell ref="B68:AC68"/>
    <mergeCell ref="B182:S182"/>
    <mergeCell ref="B155:S155"/>
    <mergeCell ref="N156:S156"/>
    <mergeCell ref="N172:S172"/>
    <mergeCell ref="B164:S164"/>
    <mergeCell ref="N163:S163"/>
    <mergeCell ref="N159:S159"/>
    <mergeCell ref="N177:S177"/>
    <mergeCell ref="N160:S160"/>
    <mergeCell ref="N161:S161"/>
    <mergeCell ref="N173:S173"/>
    <mergeCell ref="B166:S166"/>
    <mergeCell ref="N167:S167"/>
    <mergeCell ref="N168:S168"/>
    <mergeCell ref="N169:S169"/>
    <mergeCell ref="N171:S171"/>
    <mergeCell ref="N162:S162"/>
    <mergeCell ref="B174:S174"/>
    <mergeCell ref="N170:S170"/>
    <mergeCell ref="N157:S157"/>
    <mergeCell ref="P147:S147"/>
    <mergeCell ref="B38:O38"/>
    <mergeCell ref="B39:O39"/>
    <mergeCell ref="B40:O40"/>
    <mergeCell ref="B42:S42"/>
    <mergeCell ref="B66:S66"/>
    <mergeCell ref="AB67:AC67"/>
    <mergeCell ref="B36:O36"/>
    <mergeCell ref="B37:O37"/>
    <mergeCell ref="X28:AC28"/>
    <mergeCell ref="X29:AC29"/>
    <mergeCell ref="X30:AC30"/>
    <mergeCell ref="B31:AC31"/>
    <mergeCell ref="B44:AC44"/>
    <mergeCell ref="B48:S48"/>
    <mergeCell ref="B50:AC50"/>
    <mergeCell ref="B58:S58"/>
    <mergeCell ref="P60:S60"/>
    <mergeCell ref="B60:O60"/>
    <mergeCell ref="B24:AC24"/>
    <mergeCell ref="O114:T114"/>
    <mergeCell ref="B112:AC112"/>
    <mergeCell ref="X25:AC25"/>
    <mergeCell ref="X26:AC26"/>
    <mergeCell ref="AB71:AC71"/>
    <mergeCell ref="AB73:AC73"/>
    <mergeCell ref="AB72:AC72"/>
    <mergeCell ref="M74:AC74"/>
    <mergeCell ref="B90:G90"/>
    <mergeCell ref="I90:AC90"/>
    <mergeCell ref="X93:AC93"/>
    <mergeCell ref="B93:W93"/>
    <mergeCell ref="AB83:AC83"/>
    <mergeCell ref="AB84:AC84"/>
    <mergeCell ref="AB85:AC85"/>
    <mergeCell ref="AB86:AC86"/>
    <mergeCell ref="AB79:AC79"/>
    <mergeCell ref="B79:AA79"/>
    <mergeCell ref="AB81:AC81"/>
    <mergeCell ref="AB82:AC82"/>
    <mergeCell ref="B35:S35"/>
    <mergeCell ref="P62:S62"/>
    <mergeCell ref="L63:S63"/>
    <mergeCell ref="C15:P15"/>
    <mergeCell ref="B1:S1"/>
    <mergeCell ref="Q6:T6"/>
    <mergeCell ref="B11:L11"/>
    <mergeCell ref="O7:P7"/>
    <mergeCell ref="Q7:T7"/>
    <mergeCell ref="B6:P6"/>
    <mergeCell ref="B138:T138"/>
    <mergeCell ref="B143:O143"/>
    <mergeCell ref="P143:S143"/>
    <mergeCell ref="H87:AC87"/>
    <mergeCell ref="D106:W106"/>
    <mergeCell ref="X106:AC106"/>
    <mergeCell ref="B109:G109"/>
    <mergeCell ref="I109:AC109"/>
    <mergeCell ref="D102:W103"/>
    <mergeCell ref="X103:AC103"/>
    <mergeCell ref="X27:AC27"/>
    <mergeCell ref="C16:P16"/>
    <mergeCell ref="C17:L17"/>
    <mergeCell ref="M17:AC17"/>
    <mergeCell ref="P19:S19"/>
    <mergeCell ref="B22:AC22"/>
    <mergeCell ref="B3:AC3"/>
  </mergeCells>
  <conditionalFormatting sqref="P152:S152">
    <cfRule type="cellIs" dxfId="0" priority="1" operator="equal">
      <formula>1</formula>
    </cfRule>
  </conditionalFormatting>
  <dataValidations count="3">
    <dataValidation type="list" allowBlank="1" showDropDown="1" showInputMessage="1" showErrorMessage="1" error="Mark with &quot;x&quot; if applicable." sqref="M11:AC11 B15:B17 S36:S41 S45:S47 S51:S57">
      <formula1>"x"</formula1>
    </dataValidation>
    <dataValidation type="decimal" operator="greaterThanOrEqual" allowBlank="1" showInputMessage="1" showErrorMessage="1" error="Please enter only numbers." sqref="P143:S150">
      <formula1>0</formula1>
    </dataValidation>
    <dataValidation type="list" allowBlank="1" showInputMessage="1" showErrorMessage="1" error="Mark with &quot;x&quot; if applicable." sqref="T117:T127 T133:T137">
      <formula1>"x"</formula1>
    </dataValidation>
  </dataValidations>
  <hyperlinks>
    <hyperlink ref="G113:X113" r:id="rId1" display="https://www.fsb-tcfd.org/wp-content/uploads/2019/06/2019-TCFD-Status-Report-FINAL-053119.pdf"/>
  </hyperlinks>
  <pageMargins left="0.7" right="0.7" top="0.78740157499999996" bottom="0.78740157499999996" header="0.3" footer="0.3"/>
  <pageSetup paperSize="9" orientation="portrait"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'Dropdown-Content (Hidden)'!$B$10:$B$11</xm:f>
          </x14:formula1>
          <xm:sqref>P19:S19 P62:S62 M8:P8 Q6:T6 X131:AC131 AB67:AC67 AB71:AC73 AB79:AC79 AB81:AC86 X105:AC105 P60:S60</xm:sqref>
        </x14:dataValidation>
        <x14:dataValidation type="list" allowBlank="1" showInputMessage="1" showErrorMessage="1">
          <x14:formula1>
            <xm:f>'Dropdown-Content (Hidden)'!$B$24:$B$28</xm:f>
          </x14:formula1>
          <xm:sqref>N167:S173 N156:S163 Y25:AC29 X25:X30</xm:sqref>
        </x14:dataValidation>
        <x14:dataValidation type="list" allowBlank="1" showInputMessage="1" showErrorMessage="1">
          <x14:formula1>
            <xm:f>'Dropdown-Content (Hidden)'!$B$266:$B$271</xm:f>
          </x14:formula1>
          <xm:sqref>N177:S177</xm:sqref>
        </x14:dataValidation>
        <x14:dataValidation type="list" allowBlank="1" showInputMessage="1" showErrorMessage="1">
          <x14:formula1>
            <xm:f>'Dropdown-Content (Hidden)'!$B$260:$B$263</xm:f>
          </x14:formula1>
          <xm:sqref>O114</xm:sqref>
        </x14:dataValidation>
        <x14:dataValidation type="list" allowBlank="1" showInputMessage="1" showErrorMessage="1">
          <x14:formula1>
            <xm:f>'Dropdown-Content (Hidden)'!$B$238:$B$240</xm:f>
          </x14:formula1>
          <xm:sqref>X93:AC93</xm:sqref>
        </x14:dataValidation>
        <x14:dataValidation type="list" allowBlank="1" showInputMessage="1" showErrorMessage="1">
          <x14:formula1>
            <xm:f>'Dropdown-Content (Hidden)'!$B$242:$B$245</xm:f>
          </x14:formula1>
          <xm:sqref>X95:AC98</xm:sqref>
        </x14:dataValidation>
        <x14:dataValidation type="list" allowBlank="1" showInputMessage="1" showErrorMessage="1">
          <x14:formula1>
            <xm:f>'Dropdown-Content (Hidden)'!$B$247:$B$250</xm:f>
          </x14:formula1>
          <xm:sqref>X100:AC100</xm:sqref>
        </x14:dataValidation>
        <x14:dataValidation type="list" allowBlank="1" showInputMessage="1" showErrorMessage="1">
          <x14:formula1>
            <xm:f>'Dropdown-Content (Hidden)'!$B$252:$B$255</xm:f>
          </x14:formula1>
          <xm:sqref>X103:AC103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5"/>
  <sheetViews>
    <sheetView showGridLines="0" zoomScaleNormal="100" workbookViewId="0">
      <selection activeCell="B3" sqref="B3"/>
    </sheetView>
  </sheetViews>
  <sheetFormatPr baseColWidth="10" defaultColWidth="4.85546875" defaultRowHeight="15" x14ac:dyDescent="0.25"/>
  <cols>
    <col min="1" max="1" width="4.85546875" style="43" customWidth="1"/>
    <col min="2" max="2" width="31" style="43" customWidth="1"/>
    <col min="3" max="3" width="148.5703125" style="43" customWidth="1"/>
    <col min="4" max="16384" width="4.85546875" style="43"/>
  </cols>
  <sheetData>
    <row r="1" spans="1:4" ht="26.25" customHeight="1" x14ac:dyDescent="0.2">
      <c r="A1" s="7"/>
      <c r="B1" s="483" t="s">
        <v>917</v>
      </c>
      <c r="C1" s="483"/>
      <c r="D1" s="298"/>
    </row>
    <row r="2" spans="1:4" ht="27" customHeight="1" x14ac:dyDescent="0.25">
      <c r="A2" s="298"/>
      <c r="B2" s="520" t="s">
        <v>1145</v>
      </c>
      <c r="C2" s="520"/>
      <c r="D2" s="298"/>
    </row>
    <row r="3" spans="1:4" ht="72" customHeight="1" x14ac:dyDescent="0.25">
      <c r="A3" s="326"/>
      <c r="B3" s="315" t="s">
        <v>54</v>
      </c>
      <c r="C3" s="312" t="s">
        <v>1146</v>
      </c>
      <c r="D3" s="326"/>
    </row>
    <row r="4" spans="1:4" s="124" customFormat="1" ht="15.75" x14ac:dyDescent="0.25">
      <c r="A4" s="313"/>
      <c r="B4" s="316"/>
      <c r="C4" s="311"/>
      <c r="D4" s="313"/>
    </row>
    <row r="5" spans="1:4" s="124" customFormat="1" ht="15.75" x14ac:dyDescent="0.25">
      <c r="A5" s="313"/>
      <c r="B5" s="315"/>
      <c r="C5" s="312"/>
      <c r="D5" s="313"/>
    </row>
    <row r="6" spans="1:4" ht="81.75" customHeight="1" x14ac:dyDescent="0.25">
      <c r="A6" s="326"/>
      <c r="B6" s="315" t="s">
        <v>56</v>
      </c>
      <c r="C6" s="312" t="s">
        <v>1148</v>
      </c>
      <c r="D6" s="326"/>
    </row>
    <row r="7" spans="1:4" s="124" customFormat="1" ht="15.75" x14ac:dyDescent="0.25">
      <c r="A7" s="313"/>
      <c r="B7" s="316"/>
      <c r="C7" s="311"/>
      <c r="D7" s="313"/>
    </row>
    <row r="8" spans="1:4" s="124" customFormat="1" ht="15.75" x14ac:dyDescent="0.25">
      <c r="A8" s="313"/>
      <c r="B8" s="315"/>
      <c r="C8" s="312"/>
      <c r="D8" s="313"/>
    </row>
    <row r="9" spans="1:4" ht="356.25" customHeight="1" x14ac:dyDescent="0.25">
      <c r="A9" s="326"/>
      <c r="B9" s="315" t="s">
        <v>58</v>
      </c>
      <c r="C9" s="312" t="s">
        <v>1149</v>
      </c>
      <c r="D9" s="326"/>
    </row>
    <row r="10" spans="1:4" ht="15.75" x14ac:dyDescent="0.25">
      <c r="A10" s="298"/>
      <c r="B10" s="316"/>
      <c r="C10" s="311"/>
      <c r="D10" s="298"/>
    </row>
    <row r="11" spans="1:4" ht="15.75" x14ac:dyDescent="0.25">
      <c r="A11" s="298"/>
      <c r="B11" s="317"/>
      <c r="C11" s="314"/>
      <c r="D11" s="298"/>
    </row>
    <row r="12" spans="1:4" ht="153.75" customHeight="1" x14ac:dyDescent="0.25">
      <c r="A12" s="326"/>
      <c r="B12" s="315" t="s">
        <v>53</v>
      </c>
      <c r="C12" s="312" t="s">
        <v>1150</v>
      </c>
      <c r="D12" s="326"/>
    </row>
    <row r="13" spans="1:4" ht="15.75" x14ac:dyDescent="0.25">
      <c r="A13" s="298"/>
      <c r="B13" s="316"/>
      <c r="C13" s="311"/>
      <c r="D13" s="298"/>
    </row>
    <row r="14" spans="1:4" ht="15.75" x14ac:dyDescent="0.25">
      <c r="A14" s="298"/>
      <c r="B14" s="317"/>
      <c r="C14" s="314"/>
      <c r="D14" s="298"/>
    </row>
    <row r="15" spans="1:4" ht="248.25" customHeight="1" x14ac:dyDescent="0.25">
      <c r="A15" s="298"/>
      <c r="B15" s="315" t="s">
        <v>55</v>
      </c>
      <c r="C15" s="312" t="s">
        <v>1171</v>
      </c>
      <c r="D15"/>
    </row>
    <row r="16" spans="1:4" ht="15.75" x14ac:dyDescent="0.25">
      <c r="A16" s="298"/>
      <c r="B16" s="316"/>
      <c r="C16" s="311"/>
      <c r="D16" s="298"/>
    </row>
    <row r="17" spans="1:4" ht="15.75" x14ac:dyDescent="0.25">
      <c r="A17" s="298"/>
      <c r="B17" s="317"/>
      <c r="C17" s="314"/>
      <c r="D17" s="298"/>
    </row>
    <row r="18" spans="1:4" ht="162.75" customHeight="1" x14ac:dyDescent="0.25">
      <c r="A18" s="326"/>
      <c r="B18" s="315" t="s">
        <v>1147</v>
      </c>
      <c r="C18" s="312" t="s">
        <v>1151</v>
      </c>
      <c r="D18" s="326"/>
    </row>
    <row r="19" spans="1:4" ht="15.75" x14ac:dyDescent="0.25">
      <c r="A19" s="298"/>
      <c r="B19" s="316"/>
      <c r="C19" s="311"/>
      <c r="D19" s="298"/>
    </row>
    <row r="20" spans="1:4" ht="15.75" x14ac:dyDescent="0.25">
      <c r="A20" s="298"/>
      <c r="B20" s="317"/>
      <c r="C20" s="314"/>
      <c r="D20" s="298"/>
    </row>
    <row r="21" spans="1:4" ht="99.75" customHeight="1" x14ac:dyDescent="0.25">
      <c r="A21" s="326"/>
      <c r="B21" s="318" t="s">
        <v>279</v>
      </c>
      <c r="C21" s="312" t="s">
        <v>1152</v>
      </c>
      <c r="D21" s="326"/>
    </row>
    <row r="22" spans="1:4" ht="15.75" x14ac:dyDescent="0.25">
      <c r="A22" s="298"/>
      <c r="B22" s="316"/>
      <c r="C22" s="311"/>
      <c r="D22" s="298"/>
    </row>
    <row r="23" spans="1:4" ht="15.75" x14ac:dyDescent="0.25">
      <c r="A23" s="298"/>
      <c r="B23" s="317"/>
      <c r="C23" s="314"/>
      <c r="D23" s="298"/>
    </row>
    <row r="24" spans="1:4" ht="88.5" customHeight="1" x14ac:dyDescent="0.25">
      <c r="A24" s="326"/>
      <c r="B24" s="315" t="s">
        <v>57</v>
      </c>
      <c r="C24" s="312" t="s">
        <v>1153</v>
      </c>
      <c r="D24" s="326"/>
    </row>
    <row r="25" spans="1:4" x14ac:dyDescent="0.25">
      <c r="A25" s="298"/>
      <c r="B25" s="14"/>
      <c r="C25"/>
      <c r="D25"/>
    </row>
  </sheetData>
  <sheetProtection sheet="1" objects="1" scenarios="1"/>
  <mergeCells count="2">
    <mergeCell ref="B1:C1"/>
    <mergeCell ref="B2:C2"/>
  </mergeCells>
  <pageMargins left="0.7" right="0.7" top="0.75" bottom="0.75" header="0.3" footer="0.3"/>
  <pageSetup paperSize="9" scale="4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1172"/>
  <sheetViews>
    <sheetView workbookViewId="0">
      <selection activeCell="B7" sqref="B7"/>
    </sheetView>
  </sheetViews>
  <sheetFormatPr baseColWidth="10" defaultColWidth="11.42578125" defaultRowHeight="15" x14ac:dyDescent="0.25"/>
  <cols>
    <col min="1" max="1" width="19.5703125" style="54" customWidth="1"/>
    <col min="2" max="2" width="61" style="53" customWidth="1"/>
    <col min="3" max="3" width="33.5703125" style="132" customWidth="1"/>
    <col min="4" max="16384" width="11.42578125" style="53"/>
  </cols>
  <sheetData>
    <row r="1" spans="1:7" x14ac:dyDescent="0.25">
      <c r="A1" s="51" t="s">
        <v>250</v>
      </c>
      <c r="B1" s="52"/>
      <c r="C1" s="257"/>
      <c r="D1" s="52"/>
      <c r="E1" s="55"/>
      <c r="F1" s="55"/>
      <c r="G1" s="55"/>
    </row>
    <row r="2" spans="1:7" x14ac:dyDescent="0.25">
      <c r="A2" s="51" t="s">
        <v>249</v>
      </c>
      <c r="B2" s="52"/>
      <c r="C2" s="257"/>
      <c r="D2" s="52"/>
      <c r="E2" s="55"/>
      <c r="F2" s="55"/>
      <c r="G2" s="55"/>
    </row>
    <row r="5" spans="1:7" ht="15.75" thickBot="1" x14ac:dyDescent="0.3">
      <c r="A5" s="58" t="s">
        <v>230</v>
      </c>
      <c r="B5" s="58" t="s">
        <v>231</v>
      </c>
      <c r="C5" s="62" t="s">
        <v>248</v>
      </c>
      <c r="D5" s="62" t="s">
        <v>355</v>
      </c>
    </row>
    <row r="6" spans="1:7" x14ac:dyDescent="0.25">
      <c r="A6" s="56" t="s">
        <v>232</v>
      </c>
      <c r="B6" s="57"/>
      <c r="C6" s="258"/>
      <c r="D6" s="56"/>
    </row>
    <row r="7" spans="1:7" x14ac:dyDescent="0.2">
      <c r="A7" s="7" t="s">
        <v>33</v>
      </c>
      <c r="B7" s="61" t="s">
        <v>233</v>
      </c>
      <c r="C7" s="259">
        <f>'1) Company information'!D6</f>
        <v>0</v>
      </c>
    </row>
    <row r="8" spans="1:7" x14ac:dyDescent="0.2">
      <c r="A8" s="7" t="s">
        <v>34</v>
      </c>
      <c r="B8" s="53" t="s">
        <v>234</v>
      </c>
      <c r="C8" s="260">
        <f>'1) Company information'!D7</f>
        <v>0</v>
      </c>
    </row>
    <row r="9" spans="1:7" x14ac:dyDescent="0.2">
      <c r="A9" s="7" t="s">
        <v>35</v>
      </c>
      <c r="B9" s="53" t="s">
        <v>1</v>
      </c>
      <c r="C9" s="261">
        <f>'1) Company information'!D8</f>
        <v>0</v>
      </c>
    </row>
    <row r="10" spans="1:7" x14ac:dyDescent="0.2">
      <c r="A10" s="7" t="s">
        <v>36</v>
      </c>
      <c r="B10" s="53" t="s">
        <v>2</v>
      </c>
      <c r="C10" s="260">
        <f>'1) Company information'!D9</f>
        <v>0</v>
      </c>
    </row>
    <row r="11" spans="1:7" x14ac:dyDescent="0.2">
      <c r="A11" s="7" t="s">
        <v>37</v>
      </c>
      <c r="B11" s="53" t="str">
        <f>'1) Company information'!B10:C10</f>
        <v>Organisation headquarters (location: city)</v>
      </c>
      <c r="C11" s="260">
        <f>'1) Company information'!D10</f>
        <v>0</v>
      </c>
    </row>
    <row r="12" spans="1:7" x14ac:dyDescent="0.2">
      <c r="A12" s="7" t="s">
        <v>38</v>
      </c>
      <c r="B12" s="53" t="s">
        <v>354</v>
      </c>
      <c r="C12" s="132">
        <f>'1) Company information'!D11</f>
        <v>0</v>
      </c>
    </row>
    <row r="13" spans="1:7" x14ac:dyDescent="0.2">
      <c r="A13" s="7"/>
      <c r="B13" s="53" t="s">
        <v>263</v>
      </c>
      <c r="C13" s="260">
        <f>'1) Company information'!D12</f>
        <v>0</v>
      </c>
    </row>
    <row r="14" spans="1:7" x14ac:dyDescent="0.2">
      <c r="A14" s="7" t="s">
        <v>39</v>
      </c>
      <c r="B14" s="53" t="str">
        <f>'1) Company information'!B14:D14</f>
        <v>Total (global) AuM of organisation as of 31/12/2021 (in millions)</v>
      </c>
      <c r="C14" s="260">
        <f>'1) Company information'!E14</f>
        <v>0</v>
      </c>
    </row>
    <row r="15" spans="1:7" x14ac:dyDescent="0.2">
      <c r="A15" s="7" t="s">
        <v>40</v>
      </c>
      <c r="B15" s="53" t="str">
        <f>'1) Company information'!B15:D15</f>
        <v>AuM managed within Switzerland as of 31/12/2021 (in millions)</v>
      </c>
      <c r="C15" s="260">
        <f>'1) Company information'!E15</f>
        <v>0</v>
      </c>
    </row>
    <row r="16" spans="1:7" x14ac:dyDescent="0.2">
      <c r="A16" s="7" t="s">
        <v>353</v>
      </c>
      <c r="B16" s="53" t="s">
        <v>235</v>
      </c>
      <c r="C16" s="132">
        <f>'1) Company information'!E16</f>
        <v>0</v>
      </c>
    </row>
    <row r="17" spans="1:4" x14ac:dyDescent="0.2">
      <c r="A17" s="7" t="s">
        <v>41</v>
      </c>
      <c r="B17" s="53" t="s">
        <v>236</v>
      </c>
      <c r="C17" s="132">
        <f>'1) Company information'!E18</f>
        <v>0</v>
      </c>
    </row>
    <row r="18" spans="1:4" ht="15.75" thickBot="1" x14ac:dyDescent="0.3"/>
    <row r="19" spans="1:4" x14ac:dyDescent="0.25">
      <c r="A19" s="56" t="s">
        <v>445</v>
      </c>
      <c r="B19" s="57"/>
      <c r="C19" s="258"/>
      <c r="D19" s="56"/>
    </row>
    <row r="20" spans="1:4" x14ac:dyDescent="0.2">
      <c r="A20" s="7" t="s">
        <v>26</v>
      </c>
      <c r="B20" s="61" t="s">
        <v>391</v>
      </c>
      <c r="C20" s="262">
        <f>'2) SRI Policy &amp; Asset Overview'!O6</f>
        <v>0</v>
      </c>
      <c r="D20" s="7"/>
    </row>
    <row r="21" spans="1:4" x14ac:dyDescent="0.2">
      <c r="A21" s="7" t="s">
        <v>27</v>
      </c>
      <c r="B21" s="61" t="s">
        <v>393</v>
      </c>
      <c r="C21" s="262">
        <f>'2) SRI Policy &amp; Asset Overview'!O7</f>
        <v>0</v>
      </c>
      <c r="D21" s="7"/>
    </row>
    <row r="22" spans="1:4" x14ac:dyDescent="0.2">
      <c r="A22" s="7" t="s">
        <v>28</v>
      </c>
      <c r="B22" s="61" t="s">
        <v>53</v>
      </c>
      <c r="C22" s="262">
        <f>IF('2) SRI Policy &amp; Asset Overview'!O9="",0,1)</f>
        <v>0</v>
      </c>
      <c r="D22" s="7"/>
    </row>
    <row r="23" spans="1:4" x14ac:dyDescent="0.2">
      <c r="B23" s="61" t="s">
        <v>447</v>
      </c>
      <c r="C23" s="262">
        <f>IF('2) SRI Policy &amp; Asset Overview'!O10="",0,1)</f>
        <v>0</v>
      </c>
      <c r="D23" s="7"/>
    </row>
    <row r="24" spans="1:4" x14ac:dyDescent="0.2">
      <c r="A24" s="7"/>
      <c r="B24" s="61" t="s">
        <v>448</v>
      </c>
      <c r="C24" s="262">
        <f>IF('2) SRI Policy &amp; Asset Overview'!O11="",0,1)</f>
        <v>0</v>
      </c>
      <c r="D24" s="7"/>
    </row>
    <row r="25" spans="1:4" x14ac:dyDescent="0.2">
      <c r="A25" s="7"/>
      <c r="B25" s="61" t="s">
        <v>279</v>
      </c>
      <c r="C25" s="262">
        <f>IF('2) SRI Policy &amp; Asset Overview'!O12="",0,1)</f>
        <v>0</v>
      </c>
      <c r="D25" s="7"/>
    </row>
    <row r="26" spans="1:4" x14ac:dyDescent="0.2">
      <c r="A26" s="7"/>
      <c r="B26" s="61" t="s">
        <v>55</v>
      </c>
      <c r="C26" s="262">
        <f>IF('2) SRI Policy &amp; Asset Overview'!O13="",0,1)</f>
        <v>0</v>
      </c>
      <c r="D26" s="7"/>
    </row>
    <row r="27" spans="1:4" x14ac:dyDescent="0.2">
      <c r="A27" s="7"/>
      <c r="B27" s="61" t="s">
        <v>449</v>
      </c>
      <c r="C27" s="262">
        <f>IF('2) SRI Policy &amp; Asset Overview'!O14="",0,1)</f>
        <v>0</v>
      </c>
      <c r="D27" s="7"/>
    </row>
    <row r="28" spans="1:4" x14ac:dyDescent="0.2">
      <c r="A28" s="7"/>
      <c r="B28" s="61" t="s">
        <v>57</v>
      </c>
      <c r="C28" s="262">
        <f>IF('2) SRI Policy &amp; Asset Overview'!O15="",0,1)</f>
        <v>0</v>
      </c>
      <c r="D28" s="7"/>
    </row>
    <row r="29" spans="1:4" x14ac:dyDescent="0.2">
      <c r="A29" s="7"/>
      <c r="B29" s="61" t="s">
        <v>450</v>
      </c>
      <c r="C29" s="262">
        <f>IF('2) SRI Policy &amp; Asset Overview'!O16="",0,1)</f>
        <v>0</v>
      </c>
      <c r="D29" s="7"/>
    </row>
    <row r="30" spans="1:4" x14ac:dyDescent="0.2">
      <c r="A30" s="7"/>
      <c r="B30" s="61" t="s">
        <v>171</v>
      </c>
      <c r="C30" s="262">
        <f>IF('2) SRI Policy &amp; Asset Overview'!O17="",0,1)</f>
        <v>0</v>
      </c>
      <c r="D30" s="7"/>
    </row>
    <row r="31" spans="1:4" x14ac:dyDescent="0.2">
      <c r="A31" s="7"/>
      <c r="B31" s="61" t="s">
        <v>358</v>
      </c>
      <c r="C31" s="263" t="str">
        <f>'2) SRI Policy &amp; Asset Overview'!C18:O18</f>
        <v>Text</v>
      </c>
      <c r="D31" s="7"/>
    </row>
    <row r="32" spans="1:4" x14ac:dyDescent="0.2">
      <c r="A32" s="7" t="s">
        <v>29</v>
      </c>
      <c r="B32" s="61" t="s">
        <v>452</v>
      </c>
      <c r="C32" s="263">
        <f>'2) SRI Policy &amp; Asset Overview'!P21</f>
        <v>0</v>
      </c>
      <c r="D32" s="7"/>
    </row>
    <row r="33" spans="1:4" x14ac:dyDescent="0.2">
      <c r="A33" s="7" t="s">
        <v>30</v>
      </c>
      <c r="B33" s="61" t="s">
        <v>453</v>
      </c>
      <c r="C33" s="263">
        <f>'2) SRI Policy &amp; Asset Overview'!P22</f>
        <v>0</v>
      </c>
      <c r="D33" s="7"/>
    </row>
    <row r="34" spans="1:4" x14ac:dyDescent="0.2">
      <c r="A34" s="7"/>
      <c r="B34" s="61" t="s">
        <v>454</v>
      </c>
      <c r="C34" s="263">
        <f>'2) SRI Policy &amp; Asset Overview'!P23</f>
        <v>0</v>
      </c>
      <c r="D34" s="7"/>
    </row>
    <row r="35" spans="1:4" x14ac:dyDescent="0.2">
      <c r="A35" s="7" t="s">
        <v>459</v>
      </c>
      <c r="B35" s="61" t="s">
        <v>456</v>
      </c>
      <c r="C35" s="263">
        <f>'2) SRI Policy &amp; Asset Overview'!P27</f>
        <v>0</v>
      </c>
      <c r="D35" s="7"/>
    </row>
    <row r="36" spans="1:4" x14ac:dyDescent="0.2">
      <c r="A36" s="7" t="s">
        <v>460</v>
      </c>
      <c r="B36" s="61" t="s">
        <v>457</v>
      </c>
      <c r="C36" s="263">
        <f>'2) SRI Policy &amp; Asset Overview'!P28</f>
        <v>0</v>
      </c>
      <c r="D36" s="7"/>
    </row>
    <row r="37" spans="1:4" x14ac:dyDescent="0.2">
      <c r="A37" s="7"/>
      <c r="B37" s="61" t="s">
        <v>458</v>
      </c>
      <c r="C37" s="263">
        <f>'2) SRI Policy &amp; Asset Overview'!P29</f>
        <v>0</v>
      </c>
      <c r="D37" s="7"/>
    </row>
    <row r="38" spans="1:4" x14ac:dyDescent="0.2">
      <c r="A38" s="7"/>
      <c r="B38" s="61" t="s">
        <v>461</v>
      </c>
      <c r="C38" s="263">
        <f>'2) SRI Policy &amp; Asset Overview'!P31</f>
        <v>0</v>
      </c>
      <c r="D38" s="7"/>
    </row>
    <row r="39" spans="1:4" x14ac:dyDescent="0.2">
      <c r="A39" s="7" t="s">
        <v>48</v>
      </c>
      <c r="B39" s="61" t="s">
        <v>462</v>
      </c>
      <c r="C39" s="263" t="str">
        <f>IF('2) SRI Policy &amp; Asset Overview'!O34="","N/A",'2) SRI Policy &amp; Asset Overview'!O34)</f>
        <v>N/A</v>
      </c>
      <c r="D39" s="7"/>
    </row>
    <row r="40" spans="1:4" x14ac:dyDescent="0.2">
      <c r="A40" s="7" t="s">
        <v>49</v>
      </c>
      <c r="B40" s="61" t="s">
        <v>463</v>
      </c>
      <c r="C40" s="263">
        <f>'2) SRI Policy &amp; Asset Overview'!O35</f>
        <v>0</v>
      </c>
      <c r="D40" s="7"/>
    </row>
    <row r="41" spans="1:4" x14ac:dyDescent="0.2">
      <c r="A41" s="7" t="s">
        <v>396</v>
      </c>
      <c r="B41" s="61" t="s">
        <v>946</v>
      </c>
      <c r="C41" s="263">
        <f>'2) SRI Policy &amp; Asset Overview'!P36</f>
        <v>0</v>
      </c>
      <c r="D41" s="7"/>
    </row>
    <row r="42" spans="1:4" x14ac:dyDescent="0.2">
      <c r="A42" s="7" t="s">
        <v>908</v>
      </c>
      <c r="B42" s="61" t="s">
        <v>931</v>
      </c>
      <c r="C42" s="263">
        <f>'2) SRI Policy &amp; Asset Overview'!B39</f>
        <v>0</v>
      </c>
      <c r="D42" s="7"/>
    </row>
    <row r="43" spans="1:4" ht="15.75" thickBot="1" x14ac:dyDescent="0.3">
      <c r="C43" s="121"/>
    </row>
    <row r="44" spans="1:4" x14ac:dyDescent="0.25">
      <c r="A44" s="56" t="s">
        <v>237</v>
      </c>
      <c r="B44" s="56" t="s">
        <v>51</v>
      </c>
      <c r="C44" s="264"/>
    </row>
    <row r="45" spans="1:4" x14ac:dyDescent="0.25">
      <c r="A45" s="53"/>
      <c r="B45" s="224" t="s">
        <v>352</v>
      </c>
      <c r="C45" s="265">
        <f>'3) Investment funds'!X117</f>
        <v>0</v>
      </c>
    </row>
    <row r="46" spans="1:4" x14ac:dyDescent="0.25">
      <c r="A46" s="53"/>
      <c r="B46" s="53" t="s">
        <v>526</v>
      </c>
      <c r="C46" s="243">
        <f>'3) Investment funds'!DC117</f>
        <v>0</v>
      </c>
    </row>
    <row r="47" spans="1:4" x14ac:dyDescent="0.25">
      <c r="C47" s="121"/>
    </row>
    <row r="48" spans="1:4" x14ac:dyDescent="0.25">
      <c r="B48" s="224" t="s">
        <v>53</v>
      </c>
      <c r="C48" s="265">
        <f>SUMIF('3) Investment funds'!$T$10:$T$59,"x",'3) Investment funds'!$X$67:$AA$116)</f>
        <v>0</v>
      </c>
    </row>
    <row r="49" spans="2:3" x14ac:dyDescent="0.25">
      <c r="B49" s="53" t="s">
        <v>527</v>
      </c>
      <c r="C49" s="243">
        <f>SUMIF('3) Investment funds'!$CY$10:$CY$59,"x",'3) Investment funds'!$DC$67:$DC$116)</f>
        <v>0</v>
      </c>
    </row>
    <row r="50" spans="2:3" x14ac:dyDescent="0.25">
      <c r="B50" s="224" t="s">
        <v>238</v>
      </c>
      <c r="C50" s="265">
        <f>SUMIF('3) Investment funds'!$U$10:$U$59,"x",'3) Investment funds'!$X$67:$AA$116)</f>
        <v>0</v>
      </c>
    </row>
    <row r="51" spans="2:3" x14ac:dyDescent="0.25">
      <c r="B51" s="53" t="s">
        <v>528</v>
      </c>
      <c r="C51" s="243">
        <f>SUMIF('3) Investment funds'!$CZ$10:$CZ$59,"x",'3) Investment funds'!$DC$67:$DC$116)</f>
        <v>0</v>
      </c>
    </row>
    <row r="52" spans="2:3" x14ac:dyDescent="0.25">
      <c r="B52" s="224" t="s">
        <v>239</v>
      </c>
      <c r="C52" s="265">
        <f>SUMIF('3) Investment funds'!$V$10:$V$59,"x",'3) Investment funds'!$X$67:$AA$116)</f>
        <v>0</v>
      </c>
    </row>
    <row r="53" spans="2:3" x14ac:dyDescent="0.25">
      <c r="B53" s="53" t="s">
        <v>529</v>
      </c>
      <c r="C53" s="243">
        <f>SUMIF('3) Investment funds'!$DA$10:$DA$59,"x",'3) Investment funds'!$DC$67:$DC$116)</f>
        <v>0</v>
      </c>
    </row>
    <row r="54" spans="2:3" x14ac:dyDescent="0.25">
      <c r="B54" s="224" t="s">
        <v>240</v>
      </c>
      <c r="C54" s="265">
        <f>SUMIF('3) Investment funds'!$W$10:$W$59,"x",'3) Investment funds'!$X$67:$AA$116)</f>
        <v>0</v>
      </c>
    </row>
    <row r="55" spans="2:3" x14ac:dyDescent="0.25">
      <c r="B55" s="53" t="s">
        <v>530</v>
      </c>
      <c r="C55" s="243">
        <f>SUMIF('3) Investment funds'!$DB$10:$DB$59,"x",'3) Investment funds'!$DC$67:$DC$116)</f>
        <v>0</v>
      </c>
    </row>
    <row r="56" spans="2:3" x14ac:dyDescent="0.25">
      <c r="B56" s="224" t="s">
        <v>241</v>
      </c>
      <c r="C56" s="265">
        <f>SUMIF('3) Investment funds'!$X$10:$X$59,"x",'3) Investment funds'!$X$67:$AA$116)</f>
        <v>0</v>
      </c>
    </row>
    <row r="57" spans="2:3" x14ac:dyDescent="0.25">
      <c r="B57" s="53" t="s">
        <v>531</v>
      </c>
      <c r="C57" s="243">
        <f>SUMIF('3) Investment funds'!$DC$10:$DC$59,"x",'3) Investment funds'!$DC$67:$DC$116)</f>
        <v>0</v>
      </c>
    </row>
    <row r="58" spans="2:3" x14ac:dyDescent="0.25">
      <c r="B58" s="224" t="s">
        <v>56</v>
      </c>
      <c r="C58" s="265">
        <f>SUMIF('3) Investment funds'!$Y$10:$Y$59,"x",'3) Investment funds'!$X$67:$AA$116)</f>
        <v>0</v>
      </c>
    </row>
    <row r="59" spans="2:3" x14ac:dyDescent="0.25">
      <c r="B59" s="53" t="s">
        <v>532</v>
      </c>
      <c r="C59" s="243">
        <f>SUMIF('3) Investment funds'!$DD$10:$DD$59,"x",'3) Investment funds'!$DC$67:$DC$116)</f>
        <v>0</v>
      </c>
    </row>
    <row r="60" spans="2:3" x14ac:dyDescent="0.25">
      <c r="B60" s="235" t="s">
        <v>573</v>
      </c>
      <c r="C60" s="266">
        <f>'3) Investment funds'!T399</f>
        <v>0</v>
      </c>
    </row>
    <row r="61" spans="2:3" x14ac:dyDescent="0.25">
      <c r="B61" s="53" t="s">
        <v>574</v>
      </c>
      <c r="C61" s="267">
        <f>IF(C60=0,1,100/C58*C60/100)</f>
        <v>1</v>
      </c>
    </row>
    <row r="62" spans="2:3" x14ac:dyDescent="0.25">
      <c r="B62" s="224" t="s">
        <v>57</v>
      </c>
      <c r="C62" s="265">
        <f>SUMIF('3) Investment funds'!$Z$10:$Z$59,"x",'3) Investment funds'!$X$67:$AA$116)</f>
        <v>0</v>
      </c>
    </row>
    <row r="63" spans="2:3" x14ac:dyDescent="0.25">
      <c r="B63" s="53" t="s">
        <v>533</v>
      </c>
      <c r="C63" s="243">
        <f>SUMIF('3) Investment funds'!$DE$10:$DE$59,"x",'3) Investment funds'!$DC$67:$DC$116)</f>
        <v>0</v>
      </c>
    </row>
    <row r="64" spans="2:3" x14ac:dyDescent="0.25">
      <c r="B64" s="235" t="s">
        <v>573</v>
      </c>
      <c r="C64" s="266">
        <f>'3) Investment funds'!T435</f>
        <v>0</v>
      </c>
    </row>
    <row r="65" spans="2:3" x14ac:dyDescent="0.25">
      <c r="B65" s="53" t="s">
        <v>575</v>
      </c>
      <c r="C65" s="267">
        <f>IF(C64=0,1,100/C62*C64/100)</f>
        <v>1</v>
      </c>
    </row>
    <row r="66" spans="2:3" x14ac:dyDescent="0.25">
      <c r="B66" s="224" t="s">
        <v>58</v>
      </c>
      <c r="C66" s="265">
        <f>SUMIF('3) Investment funds'!$AA$10:$AA$59,"x",'3) Investment funds'!$X$67:$AA$116)</f>
        <v>0</v>
      </c>
    </row>
    <row r="67" spans="2:3" x14ac:dyDescent="0.25">
      <c r="B67" s="53" t="s">
        <v>555</v>
      </c>
      <c r="C67" s="243">
        <f>SUMIF('3) Investment funds'!$DF$10:$DF$59,"&gt;0",'3) Investment funds'!$DC$67:$DC$116)</f>
        <v>0</v>
      </c>
    </row>
    <row r="68" spans="2:3" x14ac:dyDescent="0.25">
      <c r="C68" s="243"/>
    </row>
    <row r="69" spans="2:3" x14ac:dyDescent="0.25">
      <c r="B69" s="53" t="s">
        <v>884</v>
      </c>
      <c r="C69" s="243">
        <f>SUMIF('3) Investment funds'!$AC$10:$AC$59,"yes",'3) Investment funds'!$DC$67:$DC$116)</f>
        <v>0</v>
      </c>
    </row>
    <row r="70" spans="2:3" x14ac:dyDescent="0.25">
      <c r="B70" s="53" t="s">
        <v>885</v>
      </c>
      <c r="C70" s="243">
        <f>SUMIF('3) Investment funds'!$AC$10:$AC$59,"no",'3) Investment funds'!$DC$67:$DC$116)</f>
        <v>0</v>
      </c>
    </row>
    <row r="71" spans="2:3" x14ac:dyDescent="0.25">
      <c r="B71" s="53" t="s">
        <v>886</v>
      </c>
      <c r="C71" s="243">
        <f>SUMIF('3) Investment funds'!$AC$10:$AC$59,"",'3) Investment funds'!$DC$67:$DC$116)</f>
        <v>0</v>
      </c>
    </row>
    <row r="72" spans="2:3" x14ac:dyDescent="0.25">
      <c r="C72" s="243"/>
    </row>
    <row r="73" spans="2:3" x14ac:dyDescent="0.25">
      <c r="B73" s="55" t="s">
        <v>958</v>
      </c>
      <c r="C73" s="243">
        <f>SUMPRODUCT('3) Investment funds'!DC67:DC116,'3) Investment funds'!AG10:AG59)</f>
        <v>0</v>
      </c>
    </row>
    <row r="74" spans="2:3" x14ac:dyDescent="0.25">
      <c r="C74" s="243"/>
    </row>
    <row r="75" spans="2:3" x14ac:dyDescent="0.25">
      <c r="B75" s="53" t="str">
        <f>'Dropdown-Content (Hidden)'!B46</f>
        <v>Article 6</v>
      </c>
      <c r="C75" s="243">
        <f>SUMIF('3) Investment funds'!$AJ$10:$AJ$59,B75,'3) Investment funds'!$DC$67:$DC$116)</f>
        <v>0</v>
      </c>
    </row>
    <row r="76" spans="2:3" x14ac:dyDescent="0.25">
      <c r="B76" s="53" t="str">
        <f>'Dropdown-Content (Hidden)'!B47</f>
        <v>Article 8</v>
      </c>
      <c r="C76" s="243">
        <f>SUMIF('3) Investment funds'!$AJ$10:$AJ$59,B76,'3) Investment funds'!$DC$67:$DC$116)</f>
        <v>0</v>
      </c>
    </row>
    <row r="77" spans="2:3" x14ac:dyDescent="0.25">
      <c r="B77" s="53" t="str">
        <f>'Dropdown-Content (Hidden)'!B48</f>
        <v>Article 9</v>
      </c>
      <c r="C77" s="243">
        <f>SUMIF('3) Investment funds'!$AJ$10:$AJ$59,B77,'3) Investment funds'!$DC$67:$DC$116)</f>
        <v>0</v>
      </c>
    </row>
    <row r="78" spans="2:3" x14ac:dyDescent="0.25">
      <c r="B78" s="53" t="str">
        <f>'Dropdown-Content (Hidden)'!B49</f>
        <v>N/A - Swiss fund only</v>
      </c>
      <c r="C78" s="243">
        <f>SUMIF('3) Investment funds'!$AJ$10:$AJ$59,B78,'3) Investment funds'!$DC$67:$DC$116)</f>
        <v>0</v>
      </c>
    </row>
    <row r="79" spans="2:3" x14ac:dyDescent="0.25">
      <c r="B79" s="53" t="str">
        <f>'Dropdown-Content (Hidden)'!B50</f>
        <v>N/A</v>
      </c>
      <c r="C79" s="243">
        <f>SUMIF('3) Investment funds'!$AJ$10:$AJ$59,B79,'3) Investment funds'!$DC$67:$DC$116)</f>
        <v>0</v>
      </c>
    </row>
    <row r="80" spans="2:3" x14ac:dyDescent="0.25">
      <c r="C80" s="243"/>
    </row>
    <row r="81" spans="1:4" x14ac:dyDescent="0.25">
      <c r="B81" s="53" t="str">
        <f>'Dropdown-Content (Hidden)'!B41</f>
        <v>YES, label applies on a fund level</v>
      </c>
      <c r="C81" s="243">
        <f>SUMIF('3) Investment funds'!$AO$10:$AO$59,B81,'3) Investment funds'!$DC$67:$DC$116)</f>
        <v>0</v>
      </c>
    </row>
    <row r="82" spans="1:4" x14ac:dyDescent="0.25">
      <c r="B82" s="53" t="str">
        <f>'Dropdown-Content (Hidden)'!B42</f>
        <v>YES, label applies on a fund asset level</v>
      </c>
      <c r="C82" s="243">
        <f>SUMIF('3) Investment funds'!$AO$10:$AO$59,B82,'3) Investment funds'!$DC$67:$DC$116)</f>
        <v>0</v>
      </c>
    </row>
    <row r="83" spans="1:4" x14ac:dyDescent="0.25">
      <c r="B83" s="53" t="str">
        <f>'Dropdown-Content (Hidden)'!B43</f>
        <v>NO</v>
      </c>
      <c r="C83" s="243">
        <f>SUMIF('3) Investment funds'!$AO$10:$AO$59,B83,'3) Investment funds'!$DC$67:$DC$116)</f>
        <v>0</v>
      </c>
    </row>
    <row r="84" spans="1:4" x14ac:dyDescent="0.25">
      <c r="B84" s="53" t="s">
        <v>887</v>
      </c>
      <c r="C84" s="243">
        <f>SUMIF('3) Investment funds'!$AO$10:$AO$59,"",'3) Investment funds'!$DC$67:$DC$116)</f>
        <v>0</v>
      </c>
    </row>
    <row r="85" spans="1:4" x14ac:dyDescent="0.25">
      <c r="C85" s="243"/>
      <c r="D85" s="55"/>
    </row>
    <row r="86" spans="1:4" x14ac:dyDescent="0.25">
      <c r="A86" s="54" t="s">
        <v>551</v>
      </c>
      <c r="B86" s="53" t="s">
        <v>578</v>
      </c>
      <c r="C86" s="268">
        <f>SUMIF('3) Investment funds'!$DK$67:$DK$116,'Data (Hidden)'!B86,'3) Investment funds'!$DC$67:$DF$116)</f>
        <v>0</v>
      </c>
    </row>
    <row r="87" spans="1:4" x14ac:dyDescent="0.25">
      <c r="A87" s="53"/>
      <c r="B87" s="53" t="s">
        <v>579</v>
      </c>
      <c r="C87" s="268">
        <f>SUMIF('3) Investment funds'!$DK$67:$DK$116,'Data (Hidden)'!B87,'3) Investment funds'!$DC$67:$DF$116)</f>
        <v>0</v>
      </c>
    </row>
    <row r="88" spans="1:4" x14ac:dyDescent="0.25">
      <c r="A88" s="53"/>
      <c r="B88" s="53" t="s">
        <v>580</v>
      </c>
      <c r="C88" s="268">
        <f>SUMIF('3) Investment funds'!$DK$67:$DK$116,'Data (Hidden)'!B88,'3) Investment funds'!$DC$67:$DF$116)</f>
        <v>0</v>
      </c>
    </row>
    <row r="89" spans="1:4" x14ac:dyDescent="0.25">
      <c r="A89" s="53"/>
      <c r="B89" s="53" t="s">
        <v>581</v>
      </c>
      <c r="C89" s="268">
        <f>SUMIF('3) Investment funds'!$DK$67:$DK$116,'Data (Hidden)'!B89,'3) Investment funds'!$DC$67:$DF$116)</f>
        <v>0</v>
      </c>
    </row>
    <row r="90" spans="1:4" x14ac:dyDescent="0.25">
      <c r="A90" s="53"/>
      <c r="B90" s="53" t="s">
        <v>582</v>
      </c>
      <c r="C90" s="268">
        <f>SUMIF('3) Investment funds'!$DK$67:$DK$116,'Data (Hidden)'!B90,'3) Investment funds'!$DC$67:$DF$116)</f>
        <v>0</v>
      </c>
    </row>
    <row r="91" spans="1:4" x14ac:dyDescent="0.25">
      <c r="A91" s="53"/>
      <c r="B91" s="53" t="s">
        <v>583</v>
      </c>
      <c r="C91" s="268">
        <f>SUMIF('3) Investment funds'!$DK$67:$DK$116,'Data (Hidden)'!B91,'3) Investment funds'!$DC$67:$DF$116)</f>
        <v>0</v>
      </c>
    </row>
    <row r="92" spans="1:4" x14ac:dyDescent="0.25">
      <c r="A92" s="53"/>
      <c r="B92" s="53" t="s">
        <v>584</v>
      </c>
      <c r="C92" s="268">
        <f>SUMIF('3) Investment funds'!$DK$67:$DK$116,'Data (Hidden)'!B92,'3) Investment funds'!$DC$67:$DF$116)</f>
        <v>0</v>
      </c>
    </row>
    <row r="93" spans="1:4" x14ac:dyDescent="0.25">
      <c r="A93" s="53"/>
      <c r="B93" s="53" t="s">
        <v>585</v>
      </c>
      <c r="C93" s="268">
        <f>SUMIF('3) Investment funds'!$DK$67:$DK$116,'Data (Hidden)'!B93,'3) Investment funds'!$DC$67:$DF$116)</f>
        <v>0</v>
      </c>
    </row>
    <row r="94" spans="1:4" x14ac:dyDescent="0.25">
      <c r="A94" s="53"/>
      <c r="B94" s="53" t="s">
        <v>586</v>
      </c>
      <c r="C94" s="268">
        <f>SUMIF('3) Investment funds'!$DK$67:$DK$116,'Data (Hidden)'!B94,'3) Investment funds'!$DC$67:$DF$116)</f>
        <v>0</v>
      </c>
    </row>
    <row r="95" spans="1:4" x14ac:dyDescent="0.25">
      <c r="A95" s="53"/>
      <c r="B95" s="53" t="s">
        <v>587</v>
      </c>
      <c r="C95" s="268">
        <f>SUMIF('3) Investment funds'!$DK$67:$DK$116,'Data (Hidden)'!B95,'3) Investment funds'!$DC$67:$DF$116)</f>
        <v>0</v>
      </c>
    </row>
    <row r="96" spans="1:4" x14ac:dyDescent="0.25">
      <c r="A96" s="53"/>
      <c r="B96" s="53" t="s">
        <v>588</v>
      </c>
      <c r="C96" s="268">
        <f>SUMIF('3) Investment funds'!$DK$67:$DK$116,'Data (Hidden)'!B96,'3) Investment funds'!$DC$67:$DF$116)</f>
        <v>0</v>
      </c>
    </row>
    <row r="97" spans="1:3" x14ac:dyDescent="0.25">
      <c r="A97" s="53"/>
      <c r="B97" s="53" t="s">
        <v>589</v>
      </c>
      <c r="C97" s="268">
        <f>SUMIF('3) Investment funds'!$DK$67:$DK$116,'Data (Hidden)'!B97,'3) Investment funds'!$DC$67:$DF$116)</f>
        <v>0</v>
      </c>
    </row>
    <row r="98" spans="1:3" x14ac:dyDescent="0.25">
      <c r="A98" s="53"/>
      <c r="B98" s="53" t="s">
        <v>590</v>
      </c>
      <c r="C98" s="268">
        <f>SUMIF('3) Investment funds'!$DK$67:$DK$116,'Data (Hidden)'!B98,'3) Investment funds'!$DC$67:$DF$116)</f>
        <v>0</v>
      </c>
    </row>
    <row r="99" spans="1:3" x14ac:dyDescent="0.25">
      <c r="A99" s="53"/>
      <c r="B99" s="53" t="s">
        <v>591</v>
      </c>
      <c r="C99" s="268">
        <f>SUMIF('3) Investment funds'!$DK$67:$DK$116,'Data (Hidden)'!B99,'3) Investment funds'!$DC$67:$DF$116)</f>
        <v>0</v>
      </c>
    </row>
    <row r="100" spans="1:3" x14ac:dyDescent="0.25">
      <c r="A100" s="53"/>
      <c r="B100" s="53" t="s">
        <v>592</v>
      </c>
      <c r="C100" s="268">
        <f>SUMIF('3) Investment funds'!$DK$67:$DK$116,'Data (Hidden)'!B100,'3) Investment funds'!$DC$67:$DF$116)</f>
        <v>0</v>
      </c>
    </row>
    <row r="101" spans="1:3" x14ac:dyDescent="0.25">
      <c r="A101" s="53"/>
      <c r="B101" s="53" t="s">
        <v>593</v>
      </c>
      <c r="C101" s="268">
        <f>SUMIF('3) Investment funds'!$DK$67:$DK$116,'Data (Hidden)'!B101,'3) Investment funds'!$DC$67:$DF$116)</f>
        <v>0</v>
      </c>
    </row>
    <row r="102" spans="1:3" x14ac:dyDescent="0.25">
      <c r="A102" s="53"/>
      <c r="B102" s="53" t="s">
        <v>594</v>
      </c>
      <c r="C102" s="268">
        <f>SUMIF('3) Investment funds'!$DK$67:$DK$116,'Data (Hidden)'!B102,'3) Investment funds'!$DC$67:$DF$116)</f>
        <v>0</v>
      </c>
    </row>
    <row r="103" spans="1:3" x14ac:dyDescent="0.25">
      <c r="A103" s="53"/>
      <c r="B103" s="53" t="s">
        <v>595</v>
      </c>
      <c r="C103" s="268">
        <f>SUMIF('3) Investment funds'!$DK$67:$DK$116,'Data (Hidden)'!B103,'3) Investment funds'!$DC$67:$DF$116)</f>
        <v>0</v>
      </c>
    </row>
    <row r="104" spans="1:3" x14ac:dyDescent="0.25">
      <c r="A104" s="53"/>
      <c r="B104" s="53" t="s">
        <v>596</v>
      </c>
      <c r="C104" s="268">
        <f>SUMIF('3) Investment funds'!$DK$67:$DK$116,'Data (Hidden)'!B104,'3) Investment funds'!$DC$67:$DF$116)</f>
        <v>0</v>
      </c>
    </row>
    <row r="105" spans="1:3" x14ac:dyDescent="0.25">
      <c r="A105" s="53"/>
      <c r="B105" s="53" t="s">
        <v>597</v>
      </c>
      <c r="C105" s="268">
        <f>SUMIF('3) Investment funds'!$DK$67:$DK$116,'Data (Hidden)'!B105,'3) Investment funds'!$DC$67:$DF$116)</f>
        <v>0</v>
      </c>
    </row>
    <row r="106" spans="1:3" x14ac:dyDescent="0.25">
      <c r="A106" s="53"/>
      <c r="B106" s="53" t="s">
        <v>598</v>
      </c>
      <c r="C106" s="268">
        <f>SUMIF('3) Investment funds'!$DK$67:$DK$116,'Data (Hidden)'!B106,'3) Investment funds'!$DC$67:$DF$116)</f>
        <v>0</v>
      </c>
    </row>
    <row r="107" spans="1:3" x14ac:dyDescent="0.25">
      <c r="A107" s="53"/>
      <c r="B107" s="53" t="s">
        <v>599</v>
      </c>
      <c r="C107" s="268">
        <f>SUMIF('3) Investment funds'!$DK$67:$DK$116,'Data (Hidden)'!B107,'3) Investment funds'!$DC$67:$DF$116)</f>
        <v>0</v>
      </c>
    </row>
    <row r="108" spans="1:3" x14ac:dyDescent="0.25">
      <c r="A108" s="53"/>
      <c r="B108" s="53" t="s">
        <v>600</v>
      </c>
      <c r="C108" s="268">
        <f>SUMIF('3) Investment funds'!$DK$67:$DK$116,'Data (Hidden)'!B108,'3) Investment funds'!$DC$67:$DF$116)</f>
        <v>0</v>
      </c>
    </row>
    <row r="109" spans="1:3" x14ac:dyDescent="0.25">
      <c r="A109" s="53"/>
      <c r="B109" s="53" t="s">
        <v>601</v>
      </c>
      <c r="C109" s="268">
        <f>SUMIF('3) Investment funds'!$DK$67:$DK$116,'Data (Hidden)'!B109,'3) Investment funds'!$DC$67:$DF$116)</f>
        <v>0</v>
      </c>
    </row>
    <row r="110" spans="1:3" x14ac:dyDescent="0.25">
      <c r="A110" s="53"/>
      <c r="B110" s="53" t="s">
        <v>602</v>
      </c>
      <c r="C110" s="268">
        <f>SUMIF('3) Investment funds'!$DK$67:$DK$116,'Data (Hidden)'!B110,'3) Investment funds'!$DC$67:$DF$116)</f>
        <v>0</v>
      </c>
    </row>
    <row r="111" spans="1:3" x14ac:dyDescent="0.25">
      <c r="A111" s="53"/>
      <c r="B111" s="53" t="s">
        <v>603</v>
      </c>
      <c r="C111" s="268">
        <f>SUMIF('3) Investment funds'!$DK$67:$DK$116,'Data (Hidden)'!B111,'3) Investment funds'!$DC$67:$DF$116)</f>
        <v>0</v>
      </c>
    </row>
    <row r="112" spans="1:3" x14ac:dyDescent="0.25">
      <c r="A112" s="53"/>
      <c r="B112" s="53" t="s">
        <v>604</v>
      </c>
      <c r="C112" s="268">
        <f>SUMIF('3) Investment funds'!$DK$67:$DK$116,'Data (Hidden)'!B112,'3) Investment funds'!$DC$67:$DF$116)</f>
        <v>0</v>
      </c>
    </row>
    <row r="113" spans="1:3" x14ac:dyDescent="0.25">
      <c r="A113" s="53"/>
      <c r="B113" s="53" t="s">
        <v>605</v>
      </c>
      <c r="C113" s="268">
        <f>SUMIF('3) Investment funds'!$DK$67:$DK$116,'Data (Hidden)'!B113,'3) Investment funds'!$DC$67:$DF$116)</f>
        <v>0</v>
      </c>
    </row>
    <row r="114" spans="1:3" x14ac:dyDescent="0.25">
      <c r="A114" s="53"/>
      <c r="B114" s="53" t="s">
        <v>606</v>
      </c>
      <c r="C114" s="268">
        <f>SUMIF('3) Investment funds'!$DK$67:$DK$116,'Data (Hidden)'!B114,'3) Investment funds'!$DC$67:$DF$116)</f>
        <v>0</v>
      </c>
    </row>
    <row r="115" spans="1:3" x14ac:dyDescent="0.25">
      <c r="A115" s="53"/>
      <c r="B115" s="53" t="s">
        <v>607</v>
      </c>
      <c r="C115" s="268">
        <f>SUMIF('3) Investment funds'!$DK$67:$DK$116,'Data (Hidden)'!B115,'3) Investment funds'!$DC$67:$DF$116)</f>
        <v>0</v>
      </c>
    </row>
    <row r="116" spans="1:3" x14ac:dyDescent="0.25">
      <c r="A116" s="53"/>
      <c r="B116" s="53" t="s">
        <v>608</v>
      </c>
      <c r="C116" s="268">
        <f>SUMIF('3) Investment funds'!$DK$67:$DK$116,'Data (Hidden)'!B116,'3) Investment funds'!$DC$67:$DF$116)</f>
        <v>0</v>
      </c>
    </row>
    <row r="117" spans="1:3" x14ac:dyDescent="0.25">
      <c r="A117" s="53"/>
      <c r="B117" s="53" t="s">
        <v>609</v>
      </c>
      <c r="C117" s="268">
        <f>SUMIF('3) Investment funds'!$DK$67:$DK$116,'Data (Hidden)'!B117,'3) Investment funds'!$DC$67:$DF$116)</f>
        <v>0</v>
      </c>
    </row>
    <row r="118" spans="1:3" x14ac:dyDescent="0.25">
      <c r="A118" s="53"/>
      <c r="B118" s="53" t="s">
        <v>610</v>
      </c>
      <c r="C118" s="268">
        <f>SUMIF('3) Investment funds'!$DK$67:$DK$116,'Data (Hidden)'!B118,'3) Investment funds'!$DC$67:$DF$116)</f>
        <v>0</v>
      </c>
    </row>
    <row r="119" spans="1:3" x14ac:dyDescent="0.25">
      <c r="A119" s="53"/>
      <c r="B119" s="53" t="s">
        <v>611</v>
      </c>
      <c r="C119" s="268">
        <f>SUMIF('3) Investment funds'!$DK$67:$DK$116,'Data (Hidden)'!B119,'3) Investment funds'!$DC$67:$DF$116)</f>
        <v>0</v>
      </c>
    </row>
    <row r="120" spans="1:3" x14ac:dyDescent="0.25">
      <c r="A120" s="53"/>
      <c r="B120" s="53" t="s">
        <v>612</v>
      </c>
      <c r="C120" s="268">
        <f>SUMIF('3) Investment funds'!$DK$67:$DK$116,'Data (Hidden)'!B120,'3) Investment funds'!$DC$67:$DF$116)</f>
        <v>0</v>
      </c>
    </row>
    <row r="121" spans="1:3" x14ac:dyDescent="0.25">
      <c r="A121" s="53"/>
      <c r="B121" s="53" t="s">
        <v>613</v>
      </c>
      <c r="C121" s="268">
        <f>SUMIF('3) Investment funds'!$DK$67:$DK$116,'Data (Hidden)'!B121,'3) Investment funds'!$DC$67:$DF$116)</f>
        <v>0</v>
      </c>
    </row>
    <row r="122" spans="1:3" x14ac:dyDescent="0.25">
      <c r="A122" s="53"/>
      <c r="B122" s="53" t="s">
        <v>614</v>
      </c>
      <c r="C122" s="268">
        <f>SUMIF('3) Investment funds'!$DK$67:$DK$116,'Data (Hidden)'!B122,'3) Investment funds'!$DC$67:$DF$116)</f>
        <v>0</v>
      </c>
    </row>
    <row r="123" spans="1:3" x14ac:dyDescent="0.25">
      <c r="A123" s="53"/>
      <c r="B123" s="53" t="s">
        <v>615</v>
      </c>
      <c r="C123" s="268">
        <f>SUMIF('3) Investment funds'!$DK$67:$DK$116,'Data (Hidden)'!B123,'3) Investment funds'!$DC$67:$DF$116)</f>
        <v>0</v>
      </c>
    </row>
    <row r="124" spans="1:3" x14ac:dyDescent="0.25">
      <c r="A124" s="53"/>
      <c r="B124" s="53" t="s">
        <v>616</v>
      </c>
      <c r="C124" s="268">
        <f>SUMIF('3) Investment funds'!$DK$67:$DK$116,'Data (Hidden)'!B124,'3) Investment funds'!$DC$67:$DF$116)</f>
        <v>0</v>
      </c>
    </row>
    <row r="125" spans="1:3" x14ac:dyDescent="0.25">
      <c r="A125" s="53"/>
      <c r="B125" s="53" t="s">
        <v>617</v>
      </c>
      <c r="C125" s="268">
        <f>SUMIF('3) Investment funds'!$DK$67:$DK$116,'Data (Hidden)'!B125,'3) Investment funds'!$DC$67:$DF$116)</f>
        <v>0</v>
      </c>
    </row>
    <row r="126" spans="1:3" x14ac:dyDescent="0.25">
      <c r="A126" s="53"/>
      <c r="B126" s="53" t="s">
        <v>618</v>
      </c>
      <c r="C126" s="268">
        <f>SUMIF('3) Investment funds'!$DK$67:$DK$116,'Data (Hidden)'!B126,'3) Investment funds'!$DC$67:$DF$116)</f>
        <v>0</v>
      </c>
    </row>
    <row r="127" spans="1:3" x14ac:dyDescent="0.25">
      <c r="A127" s="53"/>
      <c r="B127" s="53" t="s">
        <v>619</v>
      </c>
      <c r="C127" s="268">
        <f>SUMIF('3) Investment funds'!$DK$67:$DK$116,'Data (Hidden)'!B127,'3) Investment funds'!$DC$67:$DF$116)</f>
        <v>0</v>
      </c>
    </row>
    <row r="128" spans="1:3" x14ac:dyDescent="0.25">
      <c r="A128" s="53"/>
      <c r="B128" s="53" t="s">
        <v>620</v>
      </c>
      <c r="C128" s="268">
        <f>SUMIF('3) Investment funds'!$DK$67:$DK$116,'Data (Hidden)'!B128,'3) Investment funds'!$DC$67:$DF$116)</f>
        <v>0</v>
      </c>
    </row>
    <row r="129" spans="1:3" x14ac:dyDescent="0.25">
      <c r="A129" s="53"/>
      <c r="B129" s="53" t="s">
        <v>621</v>
      </c>
      <c r="C129" s="268">
        <f>SUMIF('3) Investment funds'!$DK$67:$DK$116,'Data (Hidden)'!B129,'3) Investment funds'!$DC$67:$DF$116)</f>
        <v>0</v>
      </c>
    </row>
    <row r="130" spans="1:3" x14ac:dyDescent="0.25">
      <c r="A130" s="53"/>
      <c r="B130" s="53" t="s">
        <v>622</v>
      </c>
      <c r="C130" s="268">
        <f>SUMIF('3) Investment funds'!$DK$67:$DK$116,'Data (Hidden)'!B130,'3) Investment funds'!$DC$67:$DF$116)</f>
        <v>0</v>
      </c>
    </row>
    <row r="131" spans="1:3" x14ac:dyDescent="0.25">
      <c r="A131" s="53"/>
      <c r="B131" s="53" t="s">
        <v>623</v>
      </c>
      <c r="C131" s="268">
        <f>SUMIF('3) Investment funds'!$DK$67:$DK$116,'Data (Hidden)'!B131,'3) Investment funds'!$DC$67:$DF$116)</f>
        <v>0</v>
      </c>
    </row>
    <row r="132" spans="1:3" x14ac:dyDescent="0.25">
      <c r="A132" s="53"/>
      <c r="B132" s="53" t="s">
        <v>624</v>
      </c>
      <c r="C132" s="268">
        <f>SUMIF('3) Investment funds'!$DK$67:$DK$116,'Data (Hidden)'!B132,'3) Investment funds'!$DC$67:$DF$116)</f>
        <v>0</v>
      </c>
    </row>
    <row r="133" spans="1:3" x14ac:dyDescent="0.25">
      <c r="A133" s="53"/>
      <c r="B133" s="53" t="s">
        <v>625</v>
      </c>
      <c r="C133" s="268">
        <f>SUMIF('3) Investment funds'!$DK$67:$DK$116,'Data (Hidden)'!B133,'3) Investment funds'!$DC$67:$DF$116)</f>
        <v>0</v>
      </c>
    </row>
    <row r="134" spans="1:3" x14ac:dyDescent="0.25">
      <c r="A134" s="53"/>
      <c r="B134" s="53" t="s">
        <v>626</v>
      </c>
      <c r="C134" s="268">
        <f>SUMIF('3) Investment funds'!$DK$67:$DK$116,'Data (Hidden)'!B134,'3) Investment funds'!$DC$67:$DF$116)</f>
        <v>0</v>
      </c>
    </row>
    <row r="135" spans="1:3" x14ac:dyDescent="0.25">
      <c r="A135" s="53"/>
      <c r="B135" s="53" t="s">
        <v>627</v>
      </c>
      <c r="C135" s="268">
        <f>SUMIF('3) Investment funds'!$DK$67:$DK$116,'Data (Hidden)'!B135,'3) Investment funds'!$DC$67:$DF$116)</f>
        <v>0</v>
      </c>
    </row>
    <row r="136" spans="1:3" x14ac:dyDescent="0.25">
      <c r="A136" s="53"/>
      <c r="B136" s="53" t="s">
        <v>628</v>
      </c>
      <c r="C136" s="268">
        <f>SUMIF('3) Investment funds'!$DK$67:$DK$116,'Data (Hidden)'!B136,'3) Investment funds'!$DC$67:$DF$116)</f>
        <v>0</v>
      </c>
    </row>
    <row r="137" spans="1:3" x14ac:dyDescent="0.25">
      <c r="A137" s="53"/>
      <c r="B137" s="53" t="s">
        <v>629</v>
      </c>
      <c r="C137" s="268">
        <f>SUMIF('3) Investment funds'!$DK$67:$DK$116,'Data (Hidden)'!B137,'3) Investment funds'!$DC$67:$DF$116)</f>
        <v>0</v>
      </c>
    </row>
    <row r="138" spans="1:3" x14ac:dyDescent="0.25">
      <c r="A138" s="53"/>
      <c r="B138" s="53" t="s">
        <v>630</v>
      </c>
      <c r="C138" s="268">
        <f>SUMIF('3) Investment funds'!$DK$67:$DK$116,'Data (Hidden)'!B138,'3) Investment funds'!$DC$67:$DF$116)</f>
        <v>0</v>
      </c>
    </row>
    <row r="139" spans="1:3" x14ac:dyDescent="0.25">
      <c r="A139" s="53"/>
      <c r="B139" s="53" t="s">
        <v>631</v>
      </c>
      <c r="C139" s="268">
        <f>SUMIF('3) Investment funds'!$DK$67:$DK$116,'Data (Hidden)'!B139,'3) Investment funds'!$DC$67:$DF$116)</f>
        <v>0</v>
      </c>
    </row>
    <row r="140" spans="1:3" x14ac:dyDescent="0.25">
      <c r="A140" s="53"/>
      <c r="B140" s="53" t="s">
        <v>632</v>
      </c>
      <c r="C140" s="268">
        <f>SUMIF('3) Investment funds'!$DK$67:$DK$116,'Data (Hidden)'!B140,'3) Investment funds'!$DC$67:$DF$116)</f>
        <v>0</v>
      </c>
    </row>
    <row r="141" spans="1:3" x14ac:dyDescent="0.25">
      <c r="A141" s="53"/>
      <c r="B141" s="53" t="s">
        <v>633</v>
      </c>
      <c r="C141" s="268">
        <f>SUMIF('3) Investment funds'!$DK$67:$DK$116,'Data (Hidden)'!B141,'3) Investment funds'!$DC$67:$DF$116)</f>
        <v>0</v>
      </c>
    </row>
    <row r="142" spans="1:3" x14ac:dyDescent="0.25">
      <c r="A142" s="53"/>
      <c r="B142" s="53" t="s">
        <v>634</v>
      </c>
      <c r="C142" s="268">
        <f>SUMIF('3) Investment funds'!$DK$67:$DK$116,'Data (Hidden)'!B142,'3) Investment funds'!$DC$67:$DF$116)</f>
        <v>0</v>
      </c>
    </row>
    <row r="143" spans="1:3" x14ac:dyDescent="0.25">
      <c r="A143" s="53"/>
      <c r="B143" s="53" t="s">
        <v>635</v>
      </c>
      <c r="C143" s="268">
        <f>SUMIF('3) Investment funds'!$DK$67:$DK$116,'Data (Hidden)'!B143,'3) Investment funds'!$DC$67:$DF$116)</f>
        <v>0</v>
      </c>
    </row>
    <row r="144" spans="1:3" x14ac:dyDescent="0.25">
      <c r="A144" s="53"/>
      <c r="B144" s="53" t="s">
        <v>636</v>
      </c>
      <c r="C144" s="268">
        <f>SUMIF('3) Investment funds'!$DK$67:$DK$116,'Data (Hidden)'!B144,'3) Investment funds'!$DC$67:$DF$116)</f>
        <v>0</v>
      </c>
    </row>
    <row r="145" spans="1:3" x14ac:dyDescent="0.25">
      <c r="A145" s="53"/>
      <c r="B145" s="53" t="s">
        <v>637</v>
      </c>
      <c r="C145" s="268">
        <f>SUMIF('3) Investment funds'!$DK$67:$DK$116,'Data (Hidden)'!B145,'3) Investment funds'!$DC$67:$DF$116)</f>
        <v>0</v>
      </c>
    </row>
    <row r="146" spans="1:3" x14ac:dyDescent="0.25">
      <c r="A146" s="53"/>
      <c r="B146" s="53" t="s">
        <v>638</v>
      </c>
      <c r="C146" s="268">
        <f>SUMIF('3) Investment funds'!$DK$67:$DK$116,'Data (Hidden)'!B146,'3) Investment funds'!$DC$67:$DF$116)</f>
        <v>0</v>
      </c>
    </row>
    <row r="147" spans="1:3" x14ac:dyDescent="0.25">
      <c r="A147" s="53"/>
      <c r="B147" s="53" t="s">
        <v>639</v>
      </c>
      <c r="C147" s="268">
        <f>SUMIF('3) Investment funds'!$DK$67:$DK$116,'Data (Hidden)'!B147,'3) Investment funds'!$DC$67:$DF$116)</f>
        <v>0</v>
      </c>
    </row>
    <row r="148" spans="1:3" x14ac:dyDescent="0.25">
      <c r="A148" s="53"/>
      <c r="B148" s="53" t="s">
        <v>640</v>
      </c>
      <c r="C148" s="268">
        <f>SUMIF('3) Investment funds'!$DK$67:$DK$116,'Data (Hidden)'!B148,'3) Investment funds'!$DC$67:$DF$116)</f>
        <v>0</v>
      </c>
    </row>
    <row r="149" spans="1:3" x14ac:dyDescent="0.25">
      <c r="A149" s="53"/>
      <c r="B149" s="53" t="s">
        <v>641</v>
      </c>
      <c r="C149" s="268">
        <f>SUMIF('3) Investment funds'!$DK$67:$DK$116,'Data (Hidden)'!B149,'3) Investment funds'!$DC$67:$DF$116)</f>
        <v>0</v>
      </c>
    </row>
    <row r="150" spans="1:3" x14ac:dyDescent="0.25">
      <c r="A150" s="53"/>
      <c r="B150" s="53" t="s">
        <v>642</v>
      </c>
      <c r="C150" s="268">
        <f>SUMIF('3) Investment funds'!$DK$67:$DK$116,'Data (Hidden)'!B150,'3) Investment funds'!$DC$67:$DF$116)</f>
        <v>0</v>
      </c>
    </row>
    <row r="151" spans="1:3" x14ac:dyDescent="0.25">
      <c r="A151" s="53"/>
      <c r="B151" s="53" t="s">
        <v>643</v>
      </c>
      <c r="C151" s="268">
        <f>SUMIF('3) Investment funds'!$DK$67:$DK$116,'Data (Hidden)'!B151,'3) Investment funds'!$DC$67:$DF$116)</f>
        <v>0</v>
      </c>
    </row>
    <row r="152" spans="1:3" x14ac:dyDescent="0.25">
      <c r="A152" s="53"/>
      <c r="B152" s="53" t="s">
        <v>644</v>
      </c>
      <c r="C152" s="268">
        <f>SUMIF('3) Investment funds'!$DK$67:$DK$116,'Data (Hidden)'!B152,'3) Investment funds'!$DC$67:$DF$116)</f>
        <v>0</v>
      </c>
    </row>
    <row r="153" spans="1:3" x14ac:dyDescent="0.25">
      <c r="A153" s="53"/>
      <c r="B153" s="53" t="s">
        <v>645</v>
      </c>
      <c r="C153" s="268">
        <f>SUMIF('3) Investment funds'!$DK$67:$DK$116,'Data (Hidden)'!B153,'3) Investment funds'!$DC$67:$DF$116)</f>
        <v>0</v>
      </c>
    </row>
    <row r="154" spans="1:3" x14ac:dyDescent="0.25">
      <c r="A154" s="53"/>
      <c r="B154" s="53" t="s">
        <v>646</v>
      </c>
      <c r="C154" s="268">
        <f>SUMIF('3) Investment funds'!$DK$67:$DK$116,'Data (Hidden)'!B154,'3) Investment funds'!$DC$67:$DF$116)</f>
        <v>0</v>
      </c>
    </row>
    <row r="155" spans="1:3" x14ac:dyDescent="0.25">
      <c r="A155" s="53"/>
      <c r="B155" s="53" t="s">
        <v>647</v>
      </c>
      <c r="C155" s="268">
        <f>SUMIF('3) Investment funds'!$DK$67:$DK$116,'Data (Hidden)'!B155,'3) Investment funds'!$DC$67:$DF$116)</f>
        <v>0</v>
      </c>
    </row>
    <row r="156" spans="1:3" x14ac:dyDescent="0.25">
      <c r="A156" s="53"/>
      <c r="B156" s="53" t="s">
        <v>648</v>
      </c>
      <c r="C156" s="268">
        <f>SUMIF('3) Investment funds'!$DK$67:$DK$116,'Data (Hidden)'!B156,'3) Investment funds'!$DC$67:$DF$116)</f>
        <v>0</v>
      </c>
    </row>
    <row r="157" spans="1:3" x14ac:dyDescent="0.25">
      <c r="A157" s="53"/>
      <c r="B157" s="53" t="s">
        <v>649</v>
      </c>
      <c r="C157" s="268">
        <f>SUMIF('3) Investment funds'!$DK$67:$DK$116,'Data (Hidden)'!B157,'3) Investment funds'!$DC$67:$DF$116)</f>
        <v>0</v>
      </c>
    </row>
    <row r="158" spans="1:3" x14ac:dyDescent="0.25">
      <c r="A158" s="53"/>
      <c r="B158" s="53" t="s">
        <v>650</v>
      </c>
      <c r="C158" s="268">
        <f>SUMIF('3) Investment funds'!$DK$67:$DK$116,'Data (Hidden)'!B158,'3) Investment funds'!$DC$67:$DF$116)</f>
        <v>0</v>
      </c>
    </row>
    <row r="159" spans="1:3" x14ac:dyDescent="0.25">
      <c r="A159" s="53"/>
      <c r="B159" s="53" t="s">
        <v>651</v>
      </c>
      <c r="C159" s="268">
        <f>SUMIF('3) Investment funds'!$DK$67:$DK$116,'Data (Hidden)'!B159,'3) Investment funds'!$DC$67:$DF$116)</f>
        <v>0</v>
      </c>
    </row>
    <row r="160" spans="1:3" x14ac:dyDescent="0.25">
      <c r="A160" s="53"/>
      <c r="B160" s="53" t="s">
        <v>652</v>
      </c>
      <c r="C160" s="268">
        <f>SUMIF('3) Investment funds'!$DK$67:$DK$116,'Data (Hidden)'!B160,'3) Investment funds'!$DC$67:$DF$116)</f>
        <v>0</v>
      </c>
    </row>
    <row r="161" spans="1:3" x14ac:dyDescent="0.25">
      <c r="A161" s="53"/>
      <c r="B161" s="53" t="s">
        <v>653</v>
      </c>
      <c r="C161" s="268">
        <f>SUMIF('3) Investment funds'!$DK$67:$DK$116,'Data (Hidden)'!B161,'3) Investment funds'!$DC$67:$DF$116)</f>
        <v>0</v>
      </c>
    </row>
    <row r="162" spans="1:3" x14ac:dyDescent="0.25">
      <c r="A162" s="53"/>
      <c r="B162" s="53" t="s">
        <v>654</v>
      </c>
      <c r="C162" s="268">
        <f>SUMIF('3) Investment funds'!$DK$67:$DK$116,'Data (Hidden)'!B162,'3) Investment funds'!$DC$67:$DF$116)</f>
        <v>0</v>
      </c>
    </row>
    <row r="163" spans="1:3" x14ac:dyDescent="0.25">
      <c r="A163" s="53"/>
      <c r="B163" s="53" t="s">
        <v>655</v>
      </c>
      <c r="C163" s="268">
        <f>SUMIF('3) Investment funds'!$DK$67:$DK$116,'Data (Hidden)'!B163,'3) Investment funds'!$DC$67:$DF$116)</f>
        <v>0</v>
      </c>
    </row>
    <row r="164" spans="1:3" x14ac:dyDescent="0.25">
      <c r="A164" s="53"/>
      <c r="B164" s="53" t="s">
        <v>656</v>
      </c>
      <c r="C164" s="268">
        <f>SUMIF('3) Investment funds'!$DK$67:$DK$116,'Data (Hidden)'!B164,'3) Investment funds'!$DC$67:$DF$116)</f>
        <v>0</v>
      </c>
    </row>
    <row r="165" spans="1:3" x14ac:dyDescent="0.25">
      <c r="A165" s="53"/>
      <c r="B165" s="53" t="s">
        <v>657</v>
      </c>
      <c r="C165" s="268">
        <f>SUMIF('3) Investment funds'!$DK$67:$DK$116,'Data (Hidden)'!B165,'3) Investment funds'!$DC$67:$DF$116)</f>
        <v>0</v>
      </c>
    </row>
    <row r="166" spans="1:3" x14ac:dyDescent="0.25">
      <c r="A166" s="53"/>
      <c r="B166" s="53" t="s">
        <v>658</v>
      </c>
      <c r="C166" s="268">
        <f>SUMIF('3) Investment funds'!$DK$67:$DK$116,'Data (Hidden)'!B166,'3) Investment funds'!$DC$67:$DF$116)</f>
        <v>0</v>
      </c>
    </row>
    <row r="167" spans="1:3" x14ac:dyDescent="0.25">
      <c r="A167" s="53"/>
      <c r="B167" s="53" t="s">
        <v>659</v>
      </c>
      <c r="C167" s="268">
        <f>SUMIF('3) Investment funds'!$DK$67:$DK$116,'Data (Hidden)'!B167,'3) Investment funds'!$DC$67:$DF$116)</f>
        <v>0</v>
      </c>
    </row>
    <row r="168" spans="1:3" x14ac:dyDescent="0.25">
      <c r="A168" s="53"/>
      <c r="B168" s="53" t="s">
        <v>660</v>
      </c>
      <c r="C168" s="268">
        <f>SUMIF('3) Investment funds'!$DK$67:$DK$116,'Data (Hidden)'!B168,'3) Investment funds'!$DC$67:$DF$116)</f>
        <v>0</v>
      </c>
    </row>
    <row r="169" spans="1:3" x14ac:dyDescent="0.25">
      <c r="A169" s="53"/>
      <c r="B169" s="53" t="s">
        <v>661</v>
      </c>
      <c r="C169" s="268">
        <f>SUMIF('3) Investment funds'!$DK$67:$DK$116,'Data (Hidden)'!B169,'3) Investment funds'!$DC$67:$DF$116)</f>
        <v>0</v>
      </c>
    </row>
    <row r="170" spans="1:3" x14ac:dyDescent="0.25">
      <c r="A170" s="53"/>
      <c r="B170" s="53" t="s">
        <v>662</v>
      </c>
      <c r="C170" s="268">
        <f>SUMIF('3) Investment funds'!$DK$67:$DK$116,'Data (Hidden)'!B170,'3) Investment funds'!$DC$67:$DF$116)</f>
        <v>0</v>
      </c>
    </row>
    <row r="171" spans="1:3" x14ac:dyDescent="0.25">
      <c r="A171" s="53"/>
      <c r="B171" s="53" t="s">
        <v>663</v>
      </c>
      <c r="C171" s="268">
        <f>SUMIF('3) Investment funds'!$DK$67:$DK$116,'Data (Hidden)'!B171,'3) Investment funds'!$DC$67:$DF$116)</f>
        <v>0</v>
      </c>
    </row>
    <row r="172" spans="1:3" x14ac:dyDescent="0.25">
      <c r="A172" s="53"/>
      <c r="B172" s="53" t="s">
        <v>664</v>
      </c>
      <c r="C172" s="268">
        <f>SUMIF('3) Investment funds'!$DK$67:$DK$116,'Data (Hidden)'!B172,'3) Investment funds'!$DC$67:$DF$116)</f>
        <v>0</v>
      </c>
    </row>
    <row r="173" spans="1:3" x14ac:dyDescent="0.25">
      <c r="A173" s="53"/>
      <c r="B173" s="53" t="s">
        <v>665</v>
      </c>
      <c r="C173" s="268">
        <f>SUMIF('3) Investment funds'!$DK$67:$DK$116,'Data (Hidden)'!B173,'3) Investment funds'!$DC$67:$DF$116)</f>
        <v>0</v>
      </c>
    </row>
    <row r="174" spans="1:3" x14ac:dyDescent="0.25">
      <c r="A174" s="53"/>
      <c r="B174" s="53" t="s">
        <v>666</v>
      </c>
      <c r="C174" s="268">
        <f>SUMIF('3) Investment funds'!$DK$67:$DK$116,'Data (Hidden)'!B174,'3) Investment funds'!$DC$67:$DF$116)</f>
        <v>0</v>
      </c>
    </row>
    <row r="175" spans="1:3" x14ac:dyDescent="0.25">
      <c r="A175" s="53"/>
      <c r="B175" s="53" t="s">
        <v>667</v>
      </c>
      <c r="C175" s="268">
        <f>SUMIF('3) Investment funds'!$DK$67:$DK$116,'Data (Hidden)'!B175,'3) Investment funds'!$DC$67:$DF$116)</f>
        <v>0</v>
      </c>
    </row>
    <row r="176" spans="1:3" x14ac:dyDescent="0.25">
      <c r="A176" s="53"/>
      <c r="B176" s="53" t="s">
        <v>668</v>
      </c>
      <c r="C176" s="268">
        <f>SUMIF('3) Investment funds'!$DK$67:$DK$116,'Data (Hidden)'!B176,'3) Investment funds'!$DC$67:$DF$116)</f>
        <v>0</v>
      </c>
    </row>
    <row r="177" spans="1:3" x14ac:dyDescent="0.25">
      <c r="A177" s="53"/>
      <c r="B177" s="53" t="s">
        <v>669</v>
      </c>
      <c r="C177" s="268">
        <f>SUMIF('3) Investment funds'!$DK$67:$DK$116,'Data (Hidden)'!B177,'3) Investment funds'!$DC$67:$DF$116)</f>
        <v>0</v>
      </c>
    </row>
    <row r="178" spans="1:3" x14ac:dyDescent="0.25">
      <c r="A178" s="53"/>
      <c r="B178" s="53" t="s">
        <v>670</v>
      </c>
      <c r="C178" s="268">
        <f>SUMIF('3) Investment funds'!$DK$67:$DK$116,'Data (Hidden)'!B178,'3) Investment funds'!$DC$67:$DF$116)</f>
        <v>0</v>
      </c>
    </row>
    <row r="179" spans="1:3" x14ac:dyDescent="0.25">
      <c r="A179" s="53"/>
      <c r="B179" s="53" t="s">
        <v>671</v>
      </c>
      <c r="C179" s="268">
        <f>SUMIF('3) Investment funds'!$DK$67:$DK$116,'Data (Hidden)'!B179,'3) Investment funds'!$DC$67:$DF$116)</f>
        <v>0</v>
      </c>
    </row>
    <row r="180" spans="1:3" x14ac:dyDescent="0.25">
      <c r="A180" s="53"/>
      <c r="B180" s="53" t="s">
        <v>672</v>
      </c>
      <c r="C180" s="268">
        <f>SUMIF('3) Investment funds'!$DK$67:$DK$116,'Data (Hidden)'!B180,'3) Investment funds'!$DC$67:$DF$116)</f>
        <v>0</v>
      </c>
    </row>
    <row r="181" spans="1:3" x14ac:dyDescent="0.25">
      <c r="A181" s="53"/>
      <c r="B181" s="53" t="s">
        <v>673</v>
      </c>
      <c r="C181" s="268">
        <f>SUMIF('3) Investment funds'!$DK$67:$DK$116,'Data (Hidden)'!B181,'3) Investment funds'!$DC$67:$DF$116)</f>
        <v>0</v>
      </c>
    </row>
    <row r="182" spans="1:3" x14ac:dyDescent="0.25">
      <c r="A182" s="53"/>
      <c r="B182" s="53" t="s">
        <v>674</v>
      </c>
      <c r="C182" s="268">
        <f>SUMIF('3) Investment funds'!$DK$67:$DK$116,'Data (Hidden)'!B182,'3) Investment funds'!$DC$67:$DF$116)</f>
        <v>0</v>
      </c>
    </row>
    <row r="183" spans="1:3" x14ac:dyDescent="0.25">
      <c r="A183" s="53"/>
      <c r="B183" s="53" t="s">
        <v>675</v>
      </c>
      <c r="C183" s="268">
        <f>SUMIF('3) Investment funds'!$DK$67:$DK$116,'Data (Hidden)'!B183,'3) Investment funds'!$DC$67:$DF$116)</f>
        <v>0</v>
      </c>
    </row>
    <row r="184" spans="1:3" x14ac:dyDescent="0.25">
      <c r="A184" s="53"/>
      <c r="B184" s="53" t="s">
        <v>676</v>
      </c>
      <c r="C184" s="268">
        <f>SUMIF('3) Investment funds'!$DK$67:$DK$116,'Data (Hidden)'!B184,'3) Investment funds'!$DC$67:$DF$116)</f>
        <v>0</v>
      </c>
    </row>
    <row r="185" spans="1:3" x14ac:dyDescent="0.25">
      <c r="A185" s="53"/>
      <c r="B185" s="53" t="s">
        <v>677</v>
      </c>
      <c r="C185" s="268">
        <f>SUMIF('3) Investment funds'!$DK$67:$DK$116,'Data (Hidden)'!B185,'3) Investment funds'!$DC$67:$DF$116)</f>
        <v>0</v>
      </c>
    </row>
    <row r="186" spans="1:3" x14ac:dyDescent="0.25">
      <c r="A186" s="53"/>
      <c r="B186" s="53" t="s">
        <v>678</v>
      </c>
      <c r="C186" s="268">
        <f>SUMIF('3) Investment funds'!$DK$67:$DK$116,'Data (Hidden)'!B186,'3) Investment funds'!$DC$67:$DF$116)</f>
        <v>0</v>
      </c>
    </row>
    <row r="187" spans="1:3" x14ac:dyDescent="0.25">
      <c r="A187" s="53"/>
      <c r="B187" s="53" t="s">
        <v>679</v>
      </c>
      <c r="C187" s="268">
        <f>SUMIF('3) Investment funds'!$DK$67:$DK$116,'Data (Hidden)'!B187,'3) Investment funds'!$DC$67:$DF$116)</f>
        <v>0</v>
      </c>
    </row>
    <row r="188" spans="1:3" x14ac:dyDescent="0.25">
      <c r="A188" s="53"/>
      <c r="B188" s="53" t="s">
        <v>680</v>
      </c>
      <c r="C188" s="268">
        <f>SUMIF('3) Investment funds'!$DK$67:$DK$116,'Data (Hidden)'!B188,'3) Investment funds'!$DC$67:$DF$116)</f>
        <v>0</v>
      </c>
    </row>
    <row r="189" spans="1:3" x14ac:dyDescent="0.25">
      <c r="A189" s="53"/>
      <c r="B189" s="53" t="s">
        <v>681</v>
      </c>
      <c r="C189" s="268">
        <f>SUMIF('3) Investment funds'!$DK$67:$DK$116,'Data (Hidden)'!B189,'3) Investment funds'!$DC$67:$DF$116)</f>
        <v>0</v>
      </c>
    </row>
    <row r="190" spans="1:3" x14ac:dyDescent="0.25">
      <c r="A190" s="53"/>
      <c r="B190" s="53" t="s">
        <v>682</v>
      </c>
      <c r="C190" s="268">
        <f>SUMIF('3) Investment funds'!$DK$67:$DK$116,'Data (Hidden)'!B190,'3) Investment funds'!$DC$67:$DF$116)</f>
        <v>0</v>
      </c>
    </row>
    <row r="191" spans="1:3" x14ac:dyDescent="0.25">
      <c r="A191" s="53"/>
      <c r="B191" s="53" t="s">
        <v>683</v>
      </c>
      <c r="C191" s="268">
        <f>SUMIF('3) Investment funds'!$DK$67:$DK$116,'Data (Hidden)'!B191,'3) Investment funds'!$DC$67:$DF$116)</f>
        <v>0</v>
      </c>
    </row>
    <row r="192" spans="1:3" x14ac:dyDescent="0.25">
      <c r="A192" s="53"/>
      <c r="B192" s="53" t="s">
        <v>684</v>
      </c>
      <c r="C192" s="268">
        <f>SUMIF('3) Investment funds'!$DK$67:$DK$116,'Data (Hidden)'!B192,'3) Investment funds'!$DC$67:$DF$116)</f>
        <v>0</v>
      </c>
    </row>
    <row r="193" spans="1:3" x14ac:dyDescent="0.25">
      <c r="A193" s="53"/>
      <c r="B193" s="53" t="s">
        <v>685</v>
      </c>
      <c r="C193" s="268">
        <f>SUMIF('3) Investment funds'!$DK$67:$DK$116,'Data (Hidden)'!B193,'3) Investment funds'!$DC$67:$DF$116)</f>
        <v>0</v>
      </c>
    </row>
    <row r="194" spans="1:3" x14ac:dyDescent="0.25">
      <c r="A194" s="53"/>
      <c r="B194" s="53" t="s">
        <v>686</v>
      </c>
      <c r="C194" s="268">
        <f>SUMIF('3) Investment funds'!$DK$67:$DK$116,'Data (Hidden)'!B194,'3) Investment funds'!$DC$67:$DF$116)</f>
        <v>0</v>
      </c>
    </row>
    <row r="195" spans="1:3" x14ac:dyDescent="0.25">
      <c r="A195" s="53"/>
      <c r="B195" s="53" t="s">
        <v>687</v>
      </c>
      <c r="C195" s="268">
        <f>SUMIF('3) Investment funds'!$DK$67:$DK$116,'Data (Hidden)'!B195,'3) Investment funds'!$DC$67:$DF$116)</f>
        <v>0</v>
      </c>
    </row>
    <row r="196" spans="1:3" x14ac:dyDescent="0.25">
      <c r="A196" s="53"/>
      <c r="B196" s="53" t="s">
        <v>688</v>
      </c>
      <c r="C196" s="268">
        <f>SUMIF('3) Investment funds'!$DK$67:$DK$116,'Data (Hidden)'!B196,'3) Investment funds'!$DC$67:$DF$116)</f>
        <v>0</v>
      </c>
    </row>
    <row r="197" spans="1:3" x14ac:dyDescent="0.25">
      <c r="A197" s="53"/>
      <c r="B197" s="53" t="s">
        <v>689</v>
      </c>
      <c r="C197" s="268">
        <f>SUMIF('3) Investment funds'!$DK$67:$DK$116,'Data (Hidden)'!B197,'3) Investment funds'!$DC$67:$DF$116)</f>
        <v>0</v>
      </c>
    </row>
    <row r="198" spans="1:3" x14ac:dyDescent="0.25">
      <c r="A198" s="53"/>
      <c r="B198" s="53" t="s">
        <v>690</v>
      </c>
      <c r="C198" s="268">
        <f>SUMIF('3) Investment funds'!$DK$67:$DK$116,'Data (Hidden)'!B198,'3) Investment funds'!$DC$67:$DF$116)</f>
        <v>0</v>
      </c>
    </row>
    <row r="199" spans="1:3" x14ac:dyDescent="0.25">
      <c r="A199" s="53"/>
      <c r="B199" s="53" t="s">
        <v>691</v>
      </c>
      <c r="C199" s="268">
        <f>SUMIF('3) Investment funds'!$DK$67:$DK$116,'Data (Hidden)'!B199,'3) Investment funds'!$DC$67:$DF$116)</f>
        <v>0</v>
      </c>
    </row>
    <row r="200" spans="1:3" x14ac:dyDescent="0.25">
      <c r="A200" s="53"/>
      <c r="B200" s="53" t="s">
        <v>692</v>
      </c>
      <c r="C200" s="268">
        <f>SUMIF('3) Investment funds'!$DK$67:$DK$116,'Data (Hidden)'!B200,'3) Investment funds'!$DC$67:$DF$116)</f>
        <v>0</v>
      </c>
    </row>
    <row r="201" spans="1:3" x14ac:dyDescent="0.25">
      <c r="A201" s="53"/>
      <c r="B201" s="53" t="s">
        <v>693</v>
      </c>
      <c r="C201" s="268">
        <f>SUMIF('3) Investment funds'!$DK$67:$DK$116,'Data (Hidden)'!B201,'3) Investment funds'!$DC$67:$DF$116)</f>
        <v>0</v>
      </c>
    </row>
    <row r="202" spans="1:3" x14ac:dyDescent="0.25">
      <c r="A202" s="53"/>
      <c r="B202" s="53" t="s">
        <v>694</v>
      </c>
      <c r="C202" s="268">
        <f>SUMIF('3) Investment funds'!$DK$67:$DK$116,'Data (Hidden)'!B202,'3) Investment funds'!$DC$67:$DF$116)</f>
        <v>0</v>
      </c>
    </row>
    <row r="203" spans="1:3" x14ac:dyDescent="0.25">
      <c r="A203" s="53"/>
      <c r="B203" s="53" t="s">
        <v>695</v>
      </c>
      <c r="C203" s="268">
        <f>SUMIF('3) Investment funds'!$DK$67:$DK$116,'Data (Hidden)'!B203,'3) Investment funds'!$DC$67:$DF$116)</f>
        <v>0</v>
      </c>
    </row>
    <row r="204" spans="1:3" x14ac:dyDescent="0.25">
      <c r="A204" s="53"/>
      <c r="B204" s="53" t="s">
        <v>696</v>
      </c>
      <c r="C204" s="268">
        <f>SUMIF('3) Investment funds'!$DK$67:$DK$116,'Data (Hidden)'!B204,'3) Investment funds'!$DC$67:$DF$116)</f>
        <v>0</v>
      </c>
    </row>
    <row r="205" spans="1:3" x14ac:dyDescent="0.25">
      <c r="A205" s="53"/>
      <c r="B205" s="53" t="s">
        <v>697</v>
      </c>
      <c r="C205" s="268">
        <f>SUMIF('3) Investment funds'!$DK$67:$DK$116,'Data (Hidden)'!B205,'3) Investment funds'!$DC$67:$DF$116)</f>
        <v>0</v>
      </c>
    </row>
    <row r="206" spans="1:3" x14ac:dyDescent="0.25">
      <c r="A206" s="53"/>
      <c r="B206" s="53" t="s">
        <v>698</v>
      </c>
      <c r="C206" s="268">
        <f>SUMIF('3) Investment funds'!$DK$67:$DK$116,'Data (Hidden)'!B206,'3) Investment funds'!$DC$67:$DF$116)</f>
        <v>0</v>
      </c>
    </row>
    <row r="207" spans="1:3" x14ac:dyDescent="0.25">
      <c r="A207" s="53"/>
      <c r="B207" s="53" t="s">
        <v>699</v>
      </c>
      <c r="C207" s="268">
        <f>SUMIF('3) Investment funds'!$DK$67:$DK$116,'Data (Hidden)'!B207,'3) Investment funds'!$DC$67:$DF$116)</f>
        <v>0</v>
      </c>
    </row>
    <row r="208" spans="1:3" x14ac:dyDescent="0.25">
      <c r="A208" s="53"/>
      <c r="B208" s="53" t="s">
        <v>700</v>
      </c>
      <c r="C208" s="268">
        <f>SUMIF('3) Investment funds'!$DK$67:$DK$116,'Data (Hidden)'!B208,'3) Investment funds'!$DC$67:$DF$116)</f>
        <v>0</v>
      </c>
    </row>
    <row r="209" spans="1:3" x14ac:dyDescent="0.25">
      <c r="A209" s="53"/>
      <c r="B209" s="53" t="s">
        <v>701</v>
      </c>
      <c r="C209" s="268">
        <f>SUMIF('3) Investment funds'!$DK$67:$DK$116,'Data (Hidden)'!B209,'3) Investment funds'!$DC$67:$DF$116)</f>
        <v>0</v>
      </c>
    </row>
    <row r="210" spans="1:3" x14ac:dyDescent="0.25">
      <c r="A210" s="53"/>
      <c r="B210" s="53" t="s">
        <v>702</v>
      </c>
      <c r="C210" s="268">
        <f>SUMIF('3) Investment funds'!$DK$67:$DK$116,'Data (Hidden)'!B210,'3) Investment funds'!$DC$67:$DF$116)</f>
        <v>0</v>
      </c>
    </row>
    <row r="211" spans="1:3" x14ac:dyDescent="0.25">
      <c r="A211" s="53"/>
      <c r="B211" s="53" t="s">
        <v>703</v>
      </c>
      <c r="C211" s="268">
        <f>SUMIF('3) Investment funds'!$DK$67:$DK$116,'Data (Hidden)'!B211,'3) Investment funds'!$DC$67:$DF$116)</f>
        <v>0</v>
      </c>
    </row>
    <row r="212" spans="1:3" x14ac:dyDescent="0.25">
      <c r="A212" s="53"/>
      <c r="B212" s="53" t="s">
        <v>704</v>
      </c>
      <c r="C212" s="268">
        <f>SUMIF('3) Investment funds'!$DK$67:$DK$116,'Data (Hidden)'!B212,'3) Investment funds'!$DC$67:$DF$116)</f>
        <v>0</v>
      </c>
    </row>
    <row r="213" spans="1:3" x14ac:dyDescent="0.25">
      <c r="A213" s="53"/>
      <c r="B213" s="53" t="s">
        <v>705</v>
      </c>
      <c r="C213" s="268">
        <f>SUMIF('3) Investment funds'!$DK$67:$DK$116,'Data (Hidden)'!B213,'3) Investment funds'!$DC$67:$DF$116)</f>
        <v>0</v>
      </c>
    </row>
    <row r="214" spans="1:3" x14ac:dyDescent="0.25">
      <c r="A214" s="53"/>
      <c r="B214" s="53" t="s">
        <v>706</v>
      </c>
      <c r="C214" s="268">
        <f>SUMIF('3) Investment funds'!$DK$67:$DK$116,'Data (Hidden)'!B214,'3) Investment funds'!$DC$67:$DF$116)</f>
        <v>0</v>
      </c>
    </row>
    <row r="215" spans="1:3" x14ac:dyDescent="0.25">
      <c r="A215" s="53"/>
      <c r="B215" s="53" t="s">
        <v>707</v>
      </c>
      <c r="C215" s="268">
        <f>SUMIF('3) Investment funds'!$DK$67:$DK$116,'Data (Hidden)'!B215,'3) Investment funds'!$DC$67:$DF$116)</f>
        <v>0</v>
      </c>
    </row>
    <row r="216" spans="1:3" x14ac:dyDescent="0.25">
      <c r="A216" s="53"/>
      <c r="B216" s="53" t="s">
        <v>708</v>
      </c>
      <c r="C216" s="268">
        <f>SUMIF('3) Investment funds'!$DK$67:$DK$116,'Data (Hidden)'!B216,'3) Investment funds'!$DC$67:$DF$116)</f>
        <v>0</v>
      </c>
    </row>
    <row r="217" spans="1:3" x14ac:dyDescent="0.25">
      <c r="A217" s="53"/>
      <c r="B217" s="53" t="s">
        <v>709</v>
      </c>
      <c r="C217" s="268">
        <f>SUMIF('3) Investment funds'!$DK$67:$DK$116,'Data (Hidden)'!B217,'3) Investment funds'!$DC$67:$DF$116)</f>
        <v>0</v>
      </c>
    </row>
    <row r="218" spans="1:3" x14ac:dyDescent="0.25">
      <c r="A218" s="53"/>
      <c r="B218" s="53" t="s">
        <v>710</v>
      </c>
      <c r="C218" s="268">
        <f>SUMIF('3) Investment funds'!$DK$67:$DK$116,'Data (Hidden)'!B218,'3) Investment funds'!$DC$67:$DF$116)</f>
        <v>0</v>
      </c>
    </row>
    <row r="219" spans="1:3" x14ac:dyDescent="0.25">
      <c r="A219" s="53"/>
      <c r="B219" s="53" t="s">
        <v>711</v>
      </c>
      <c r="C219" s="268">
        <f>SUMIF('3) Investment funds'!$DK$67:$DK$116,'Data (Hidden)'!B219,'3) Investment funds'!$DC$67:$DF$116)</f>
        <v>0</v>
      </c>
    </row>
    <row r="220" spans="1:3" x14ac:dyDescent="0.25">
      <c r="A220" s="53"/>
      <c r="B220" s="53" t="s">
        <v>712</v>
      </c>
      <c r="C220" s="268">
        <f>SUMIF('3) Investment funds'!$DK$67:$DK$116,'Data (Hidden)'!B220,'3) Investment funds'!$DC$67:$DF$116)</f>
        <v>0</v>
      </c>
    </row>
    <row r="221" spans="1:3" x14ac:dyDescent="0.25">
      <c r="A221" s="53"/>
      <c r="B221" s="53" t="s">
        <v>713</v>
      </c>
      <c r="C221" s="268">
        <f>SUMIF('3) Investment funds'!$DK$67:$DK$116,'Data (Hidden)'!B221,'3) Investment funds'!$DC$67:$DF$116)</f>
        <v>0</v>
      </c>
    </row>
    <row r="222" spans="1:3" x14ac:dyDescent="0.25">
      <c r="A222" s="53"/>
      <c r="B222" s="53" t="s">
        <v>714</v>
      </c>
      <c r="C222" s="268">
        <f>SUMIF('3) Investment funds'!$DK$67:$DK$116,'Data (Hidden)'!B222,'3) Investment funds'!$DC$67:$DF$116)</f>
        <v>0</v>
      </c>
    </row>
    <row r="223" spans="1:3" x14ac:dyDescent="0.25">
      <c r="A223" s="53"/>
      <c r="B223" s="53" t="s">
        <v>715</v>
      </c>
      <c r="C223" s="268">
        <f>SUMIF('3) Investment funds'!$DK$67:$DK$116,'Data (Hidden)'!B223,'3) Investment funds'!$DC$67:$DF$116)</f>
        <v>0</v>
      </c>
    </row>
    <row r="224" spans="1:3" x14ac:dyDescent="0.25">
      <c r="A224" s="53"/>
      <c r="B224" s="53" t="s">
        <v>716</v>
      </c>
      <c r="C224" s="268">
        <f>SUMIF('3) Investment funds'!$DK$67:$DK$116,'Data (Hidden)'!B224,'3) Investment funds'!$DC$67:$DF$116)</f>
        <v>0</v>
      </c>
    </row>
    <row r="225" spans="1:3" x14ac:dyDescent="0.25">
      <c r="A225" s="53"/>
      <c r="B225" s="53" t="s">
        <v>717</v>
      </c>
      <c r="C225" s="268">
        <f>SUMIF('3) Investment funds'!$DK$67:$DK$116,'Data (Hidden)'!B225,'3) Investment funds'!$DC$67:$DF$116)</f>
        <v>0</v>
      </c>
    </row>
    <row r="226" spans="1:3" x14ac:dyDescent="0.25">
      <c r="A226" s="53"/>
      <c r="B226" s="53" t="s">
        <v>718</v>
      </c>
      <c r="C226" s="268">
        <f>SUMIF('3) Investment funds'!$DK$67:$DK$116,'Data (Hidden)'!B226,'3) Investment funds'!$DC$67:$DF$116)</f>
        <v>0</v>
      </c>
    </row>
    <row r="227" spans="1:3" x14ac:dyDescent="0.25">
      <c r="A227" s="53"/>
      <c r="B227" s="53" t="s">
        <v>719</v>
      </c>
      <c r="C227" s="268">
        <f>SUMIF('3) Investment funds'!$DK$67:$DK$116,'Data (Hidden)'!B227,'3) Investment funds'!$DC$67:$DF$116)</f>
        <v>0</v>
      </c>
    </row>
    <row r="228" spans="1:3" x14ac:dyDescent="0.25">
      <c r="A228" s="53"/>
      <c r="B228" s="53" t="s">
        <v>720</v>
      </c>
      <c r="C228" s="268">
        <f>SUMIF('3) Investment funds'!$DK$67:$DK$116,'Data (Hidden)'!B228,'3) Investment funds'!$DC$67:$DF$116)</f>
        <v>0</v>
      </c>
    </row>
    <row r="229" spans="1:3" x14ac:dyDescent="0.25">
      <c r="A229" s="53"/>
      <c r="B229" s="53" t="s">
        <v>721</v>
      </c>
      <c r="C229" s="268">
        <f>SUMIF('3) Investment funds'!$DK$67:$DK$116,'Data (Hidden)'!B229,'3) Investment funds'!$DC$67:$DF$116)</f>
        <v>0</v>
      </c>
    </row>
    <row r="230" spans="1:3" x14ac:dyDescent="0.25">
      <c r="A230" s="53"/>
      <c r="B230" s="53" t="s">
        <v>722</v>
      </c>
      <c r="C230" s="268">
        <f>SUMIF('3) Investment funds'!$DK$67:$DK$116,'Data (Hidden)'!B230,'3) Investment funds'!$DC$67:$DF$116)</f>
        <v>0</v>
      </c>
    </row>
    <row r="231" spans="1:3" x14ac:dyDescent="0.25">
      <c r="A231" s="53"/>
      <c r="B231" s="53" t="s">
        <v>723</v>
      </c>
      <c r="C231" s="268">
        <f>SUMIF('3) Investment funds'!$DK$67:$DK$116,'Data (Hidden)'!B231,'3) Investment funds'!$DC$67:$DF$116)</f>
        <v>0</v>
      </c>
    </row>
    <row r="232" spans="1:3" x14ac:dyDescent="0.25">
      <c r="A232" s="53"/>
      <c r="B232" s="53" t="s">
        <v>724</v>
      </c>
      <c r="C232" s="268">
        <f>SUMIF('3) Investment funds'!$DK$67:$DK$116,'Data (Hidden)'!B232,'3) Investment funds'!$DC$67:$DF$116)</f>
        <v>0</v>
      </c>
    </row>
    <row r="233" spans="1:3" x14ac:dyDescent="0.25">
      <c r="A233" s="53"/>
      <c r="B233" s="53" t="s">
        <v>725</v>
      </c>
      <c r="C233" s="268">
        <f>SUMIF('3) Investment funds'!$DK$67:$DK$116,'Data (Hidden)'!B233,'3) Investment funds'!$DC$67:$DF$116)</f>
        <v>0</v>
      </c>
    </row>
    <row r="234" spans="1:3" x14ac:dyDescent="0.25">
      <c r="A234" s="53"/>
      <c r="B234" s="53" t="s">
        <v>726</v>
      </c>
      <c r="C234" s="268">
        <f>SUMIF('3) Investment funds'!$DK$67:$DK$116,'Data (Hidden)'!B234,'3) Investment funds'!$DC$67:$DF$116)</f>
        <v>0</v>
      </c>
    </row>
    <row r="235" spans="1:3" x14ac:dyDescent="0.25">
      <c r="A235" s="53"/>
      <c r="B235" s="53" t="s">
        <v>727</v>
      </c>
      <c r="C235" s="268">
        <f>SUMIF('3) Investment funds'!$DK$67:$DK$116,'Data (Hidden)'!B235,'3) Investment funds'!$DC$67:$DF$116)</f>
        <v>0</v>
      </c>
    </row>
    <row r="236" spans="1:3" x14ac:dyDescent="0.25">
      <c r="A236" s="53"/>
      <c r="B236" s="53" t="s">
        <v>728</v>
      </c>
      <c r="C236" s="268">
        <f>SUMIF('3) Investment funds'!$DK$67:$DK$116,'Data (Hidden)'!B236,'3) Investment funds'!$DC$67:$DF$116)</f>
        <v>0</v>
      </c>
    </row>
    <row r="237" spans="1:3" x14ac:dyDescent="0.25">
      <c r="A237" s="53"/>
      <c r="B237" s="53" t="s">
        <v>729</v>
      </c>
      <c r="C237" s="268">
        <f>SUMIF('3) Investment funds'!$DK$67:$DK$116,'Data (Hidden)'!B237,'3) Investment funds'!$DC$67:$DF$116)</f>
        <v>0</v>
      </c>
    </row>
    <row r="238" spans="1:3" x14ac:dyDescent="0.25">
      <c r="A238" s="53"/>
      <c r="B238" s="53" t="s">
        <v>730</v>
      </c>
      <c r="C238" s="268">
        <f>SUMIF('3) Investment funds'!$DK$67:$DK$116,'Data (Hidden)'!B238,'3) Investment funds'!$DC$67:$DF$116)</f>
        <v>0</v>
      </c>
    </row>
    <row r="239" spans="1:3" x14ac:dyDescent="0.25">
      <c r="A239" s="53"/>
      <c r="B239" s="53" t="s">
        <v>731</v>
      </c>
      <c r="C239" s="268">
        <f>SUMIF('3) Investment funds'!$DK$67:$DK$116,'Data (Hidden)'!B239,'3) Investment funds'!$DC$67:$DF$116)</f>
        <v>0</v>
      </c>
    </row>
    <row r="240" spans="1:3" x14ac:dyDescent="0.25">
      <c r="A240" s="53"/>
      <c r="B240" s="53" t="s">
        <v>732</v>
      </c>
      <c r="C240" s="268">
        <f>SUMIF('3) Investment funds'!$DK$67:$DK$116,'Data (Hidden)'!B240,'3) Investment funds'!$DC$67:$DF$116)</f>
        <v>0</v>
      </c>
    </row>
    <row r="241" spans="1:3" x14ac:dyDescent="0.25">
      <c r="A241" s="53"/>
      <c r="B241" s="53" t="s">
        <v>733</v>
      </c>
      <c r="C241" s="268">
        <f>SUMIF('3) Investment funds'!$DK$67:$DK$116,'Data (Hidden)'!B241,'3) Investment funds'!$DC$67:$DF$116)</f>
        <v>0</v>
      </c>
    </row>
    <row r="242" spans="1:3" x14ac:dyDescent="0.25">
      <c r="A242" s="53"/>
      <c r="B242" s="53" t="s">
        <v>734</v>
      </c>
      <c r="C242" s="268">
        <f>SUMIF('3) Investment funds'!$DK$67:$DK$116,'Data (Hidden)'!B242,'3) Investment funds'!$DC$67:$DF$116)</f>
        <v>0</v>
      </c>
    </row>
    <row r="243" spans="1:3" x14ac:dyDescent="0.25">
      <c r="A243" s="53"/>
      <c r="B243" s="53" t="s">
        <v>735</v>
      </c>
      <c r="C243" s="268">
        <f>SUMIF('3) Investment funds'!$DK$67:$DK$116,'Data (Hidden)'!B243,'3) Investment funds'!$DC$67:$DF$116)</f>
        <v>0</v>
      </c>
    </row>
    <row r="244" spans="1:3" x14ac:dyDescent="0.25">
      <c r="A244" s="53"/>
      <c r="B244" s="53" t="s">
        <v>736</v>
      </c>
      <c r="C244" s="268">
        <f>SUMIF('3) Investment funds'!$DK$67:$DK$116,'Data (Hidden)'!B244,'3) Investment funds'!$DC$67:$DF$116)</f>
        <v>0</v>
      </c>
    </row>
    <row r="245" spans="1:3" x14ac:dyDescent="0.25">
      <c r="A245" s="53"/>
      <c r="B245" s="53" t="s">
        <v>737</v>
      </c>
      <c r="C245" s="268">
        <f>SUMIF('3) Investment funds'!$DK$67:$DK$116,'Data (Hidden)'!B245,'3) Investment funds'!$DC$67:$DF$116)</f>
        <v>0</v>
      </c>
    </row>
    <row r="246" spans="1:3" x14ac:dyDescent="0.25">
      <c r="A246" s="53"/>
      <c r="B246" s="53" t="s">
        <v>738</v>
      </c>
      <c r="C246" s="268">
        <f>SUMIF('3) Investment funds'!$DK$67:$DK$116,'Data (Hidden)'!B246,'3) Investment funds'!$DC$67:$DF$116)</f>
        <v>0</v>
      </c>
    </row>
    <row r="247" spans="1:3" x14ac:dyDescent="0.25">
      <c r="A247" s="53"/>
      <c r="B247" s="53" t="s">
        <v>739</v>
      </c>
      <c r="C247" s="268">
        <f>SUMIF('3) Investment funds'!$DK$67:$DK$116,'Data (Hidden)'!B247,'3) Investment funds'!$DC$67:$DF$116)</f>
        <v>0</v>
      </c>
    </row>
    <row r="248" spans="1:3" x14ac:dyDescent="0.25">
      <c r="A248" s="53"/>
      <c r="B248" s="53" t="s">
        <v>740</v>
      </c>
      <c r="C248" s="268">
        <f>SUMIF('3) Investment funds'!$DK$67:$DK$116,'Data (Hidden)'!B248,'3) Investment funds'!$DC$67:$DF$116)</f>
        <v>0</v>
      </c>
    </row>
    <row r="249" spans="1:3" x14ac:dyDescent="0.25">
      <c r="A249" s="53"/>
      <c r="B249" s="53" t="s">
        <v>741</v>
      </c>
      <c r="C249" s="268">
        <f>SUMIF('3) Investment funds'!$DK$67:$DK$116,'Data (Hidden)'!B249,'3) Investment funds'!$DC$67:$DF$116)</f>
        <v>0</v>
      </c>
    </row>
    <row r="250" spans="1:3" x14ac:dyDescent="0.25">
      <c r="A250" s="53"/>
      <c r="B250" s="53" t="s">
        <v>742</v>
      </c>
      <c r="C250" s="268">
        <f>SUMIF('3) Investment funds'!$DK$67:$DK$116,'Data (Hidden)'!B250,'3) Investment funds'!$DC$67:$DF$116)</f>
        <v>0</v>
      </c>
    </row>
    <row r="251" spans="1:3" x14ac:dyDescent="0.25">
      <c r="A251" s="53"/>
      <c r="B251" s="53" t="s">
        <v>743</v>
      </c>
      <c r="C251" s="268">
        <f>SUMIF('3) Investment funds'!$DK$67:$DK$116,'Data (Hidden)'!B251,'3) Investment funds'!$DC$67:$DF$116)</f>
        <v>0</v>
      </c>
    </row>
    <row r="252" spans="1:3" x14ac:dyDescent="0.25">
      <c r="A252" s="53"/>
      <c r="B252" s="53" t="s">
        <v>744</v>
      </c>
      <c r="C252" s="268">
        <f>SUMIF('3) Investment funds'!$DK$67:$DK$116,'Data (Hidden)'!B252,'3) Investment funds'!$DC$67:$DF$116)</f>
        <v>0</v>
      </c>
    </row>
    <row r="253" spans="1:3" x14ac:dyDescent="0.25">
      <c r="A253" s="53"/>
      <c r="B253" s="53" t="s">
        <v>745</v>
      </c>
      <c r="C253" s="268">
        <f>SUMIF('3) Investment funds'!$DK$67:$DK$116,'Data (Hidden)'!B253,'3) Investment funds'!$DC$67:$DF$116)</f>
        <v>0</v>
      </c>
    </row>
    <row r="254" spans="1:3" x14ac:dyDescent="0.25">
      <c r="A254" s="53"/>
      <c r="B254" s="53" t="s">
        <v>746</v>
      </c>
      <c r="C254" s="268">
        <f>SUMIF('3) Investment funds'!$DK$67:$DK$116,'Data (Hidden)'!B254,'3) Investment funds'!$DC$67:$DF$116)</f>
        <v>0</v>
      </c>
    </row>
    <row r="255" spans="1:3" x14ac:dyDescent="0.25">
      <c r="A255" s="53"/>
      <c r="B255" s="53" t="s">
        <v>747</v>
      </c>
      <c r="C255" s="268">
        <f>SUMIF('3) Investment funds'!$DK$67:$DK$116,'Data (Hidden)'!B255,'3) Investment funds'!$DC$67:$DF$116)</f>
        <v>0</v>
      </c>
    </row>
    <row r="256" spans="1:3" x14ac:dyDescent="0.25">
      <c r="A256" s="53"/>
      <c r="B256" s="53" t="s">
        <v>748</v>
      </c>
      <c r="C256" s="268">
        <f>SUMIF('3) Investment funds'!$DK$67:$DK$116,'Data (Hidden)'!B256,'3) Investment funds'!$DC$67:$DF$116)</f>
        <v>0</v>
      </c>
    </row>
    <row r="257" spans="1:3" x14ac:dyDescent="0.25">
      <c r="A257" s="53"/>
      <c r="B257" s="53" t="s">
        <v>749</v>
      </c>
      <c r="C257" s="268">
        <f>SUMIF('3) Investment funds'!$DK$67:$DK$116,'Data (Hidden)'!B257,'3) Investment funds'!$DC$67:$DF$116)</f>
        <v>0</v>
      </c>
    </row>
    <row r="258" spans="1:3" x14ac:dyDescent="0.25">
      <c r="A258" s="53"/>
      <c r="B258" s="53" t="s">
        <v>750</v>
      </c>
      <c r="C258" s="268">
        <f>SUMIF('3) Investment funds'!$DK$67:$DK$116,'Data (Hidden)'!B258,'3) Investment funds'!$DC$67:$DF$116)</f>
        <v>0</v>
      </c>
    </row>
    <row r="259" spans="1:3" x14ac:dyDescent="0.25">
      <c r="A259" s="53"/>
      <c r="B259" s="53" t="s">
        <v>751</v>
      </c>
      <c r="C259" s="268">
        <f>SUMIF('3) Investment funds'!$DK$67:$DK$116,'Data (Hidden)'!B259,'3) Investment funds'!$DC$67:$DF$116)</f>
        <v>0</v>
      </c>
    </row>
    <row r="260" spans="1:3" x14ac:dyDescent="0.25">
      <c r="A260" s="53"/>
      <c r="B260" s="53" t="s">
        <v>752</v>
      </c>
      <c r="C260" s="268">
        <f>SUMIF('3) Investment funds'!$DK$67:$DK$116,'Data (Hidden)'!B260,'3) Investment funds'!$DC$67:$DF$116)</f>
        <v>0</v>
      </c>
    </row>
    <row r="261" spans="1:3" x14ac:dyDescent="0.25">
      <c r="A261" s="53"/>
      <c r="B261" s="53" t="s">
        <v>753</v>
      </c>
      <c r="C261" s="268">
        <f>SUMIF('3) Investment funds'!$DK$67:$DK$116,'Data (Hidden)'!B261,'3) Investment funds'!$DC$67:$DF$116)</f>
        <v>0</v>
      </c>
    </row>
    <row r="262" spans="1:3" x14ac:dyDescent="0.25">
      <c r="A262" s="53"/>
      <c r="B262" s="53" t="s">
        <v>754</v>
      </c>
      <c r="C262" s="268">
        <f>SUMIF('3) Investment funds'!$DK$67:$DK$116,'Data (Hidden)'!B262,'3) Investment funds'!$DC$67:$DF$116)</f>
        <v>0</v>
      </c>
    </row>
    <row r="263" spans="1:3" x14ac:dyDescent="0.25">
      <c r="A263" s="53"/>
      <c r="B263" s="53" t="s">
        <v>755</v>
      </c>
      <c r="C263" s="268">
        <f>SUMIF('3) Investment funds'!$DK$67:$DK$116,'Data (Hidden)'!B263,'3) Investment funds'!$DC$67:$DF$116)</f>
        <v>0</v>
      </c>
    </row>
    <row r="264" spans="1:3" x14ac:dyDescent="0.25">
      <c r="A264" s="53"/>
      <c r="B264" s="53" t="s">
        <v>756</v>
      </c>
      <c r="C264" s="268">
        <f>SUMIF('3) Investment funds'!$DK$67:$DK$116,'Data (Hidden)'!B264,'3) Investment funds'!$DC$67:$DF$116)</f>
        <v>0</v>
      </c>
    </row>
    <row r="265" spans="1:3" x14ac:dyDescent="0.25">
      <c r="A265" s="53"/>
      <c r="B265" s="53" t="s">
        <v>757</v>
      </c>
      <c r="C265" s="268">
        <f>SUMIF('3) Investment funds'!$DK$67:$DK$116,'Data (Hidden)'!B265,'3) Investment funds'!$DC$67:$DF$116)</f>
        <v>0</v>
      </c>
    </row>
    <row r="266" spans="1:3" x14ac:dyDescent="0.25">
      <c r="A266" s="53"/>
      <c r="B266" s="53" t="s">
        <v>758</v>
      </c>
      <c r="C266" s="268">
        <f>SUMIF('3) Investment funds'!$DK$67:$DK$116,'Data (Hidden)'!B266,'3) Investment funds'!$DC$67:$DF$116)</f>
        <v>0</v>
      </c>
    </row>
    <row r="267" spans="1:3" x14ac:dyDescent="0.25">
      <c r="A267" s="53"/>
      <c r="B267" s="53" t="s">
        <v>759</v>
      </c>
      <c r="C267" s="268">
        <f>SUMIF('3) Investment funds'!$DK$67:$DK$116,'Data (Hidden)'!B267,'3) Investment funds'!$DC$67:$DF$116)</f>
        <v>0</v>
      </c>
    </row>
    <row r="268" spans="1:3" x14ac:dyDescent="0.25">
      <c r="A268" s="53"/>
      <c r="B268" s="53" t="s">
        <v>760</v>
      </c>
      <c r="C268" s="268">
        <f>SUMIF('3) Investment funds'!$DK$67:$DK$116,'Data (Hidden)'!B268,'3) Investment funds'!$DC$67:$DF$116)</f>
        <v>0</v>
      </c>
    </row>
    <row r="269" spans="1:3" x14ac:dyDescent="0.25">
      <c r="A269" s="53"/>
      <c r="B269" s="53" t="s">
        <v>761</v>
      </c>
      <c r="C269" s="268">
        <f>SUMIF('3) Investment funds'!$DK$67:$DK$116,'Data (Hidden)'!B269,'3) Investment funds'!$DC$67:$DF$116)</f>
        <v>0</v>
      </c>
    </row>
    <row r="270" spans="1:3" x14ac:dyDescent="0.25">
      <c r="A270" s="53"/>
      <c r="B270" s="53" t="s">
        <v>762</v>
      </c>
      <c r="C270" s="268">
        <f>SUMIF('3) Investment funds'!$DK$67:$DK$116,'Data (Hidden)'!B270,'3) Investment funds'!$DC$67:$DF$116)</f>
        <v>0</v>
      </c>
    </row>
    <row r="271" spans="1:3" x14ac:dyDescent="0.25">
      <c r="A271" s="53"/>
      <c r="B271" s="53" t="s">
        <v>763</v>
      </c>
      <c r="C271" s="268">
        <f>SUMIF('3) Investment funds'!$DK$67:$DK$116,'Data (Hidden)'!B271,'3) Investment funds'!$DC$67:$DF$116)</f>
        <v>0</v>
      </c>
    </row>
    <row r="272" spans="1:3" x14ac:dyDescent="0.25">
      <c r="A272" s="53"/>
      <c r="B272" s="53" t="s">
        <v>764</v>
      </c>
      <c r="C272" s="268">
        <f>SUMIF('3) Investment funds'!$DK$67:$DK$116,'Data (Hidden)'!B272,'3) Investment funds'!$DC$67:$DF$116)</f>
        <v>0</v>
      </c>
    </row>
    <row r="273" spans="1:3" x14ac:dyDescent="0.25">
      <c r="A273" s="53"/>
      <c r="B273" s="53" t="s">
        <v>765</v>
      </c>
      <c r="C273" s="268">
        <f>SUMIF('3) Investment funds'!$DK$67:$DK$116,'Data (Hidden)'!B273,'3) Investment funds'!$DC$67:$DF$116)</f>
        <v>0</v>
      </c>
    </row>
    <row r="274" spans="1:3" x14ac:dyDescent="0.25">
      <c r="A274" s="53"/>
      <c r="B274" s="53" t="s">
        <v>766</v>
      </c>
      <c r="C274" s="268">
        <f>SUMIF('3) Investment funds'!$DK$67:$DK$116,'Data (Hidden)'!B274,'3) Investment funds'!$DC$67:$DF$116)</f>
        <v>0</v>
      </c>
    </row>
    <row r="275" spans="1:3" x14ac:dyDescent="0.25">
      <c r="A275" s="53"/>
      <c r="B275" s="53" t="s">
        <v>767</v>
      </c>
      <c r="C275" s="268">
        <f>SUMIF('3) Investment funds'!$DK$67:$DK$116,'Data (Hidden)'!B275,'3) Investment funds'!$DC$67:$DF$116)</f>
        <v>0</v>
      </c>
    </row>
    <row r="276" spans="1:3" x14ac:dyDescent="0.25">
      <c r="A276" s="53"/>
      <c r="B276" s="53" t="s">
        <v>768</v>
      </c>
      <c r="C276" s="268">
        <f>SUMIF('3) Investment funds'!$DK$67:$DK$116,'Data (Hidden)'!B276,'3) Investment funds'!$DC$67:$DF$116)</f>
        <v>0</v>
      </c>
    </row>
    <row r="277" spans="1:3" x14ac:dyDescent="0.25">
      <c r="A277" s="53"/>
      <c r="B277" s="53" t="s">
        <v>769</v>
      </c>
      <c r="C277" s="268">
        <f>SUMIF('3) Investment funds'!$DK$67:$DK$116,'Data (Hidden)'!B277,'3) Investment funds'!$DC$67:$DF$116)</f>
        <v>0</v>
      </c>
    </row>
    <row r="278" spans="1:3" x14ac:dyDescent="0.25">
      <c r="A278" s="53"/>
      <c r="B278" s="53" t="s">
        <v>770</v>
      </c>
      <c r="C278" s="268">
        <f>SUMIF('3) Investment funds'!$DK$67:$DK$116,'Data (Hidden)'!B278,'3) Investment funds'!$DC$67:$DF$116)</f>
        <v>0</v>
      </c>
    </row>
    <row r="279" spans="1:3" x14ac:dyDescent="0.25">
      <c r="A279" s="53"/>
      <c r="B279" s="53" t="s">
        <v>771</v>
      </c>
      <c r="C279" s="268">
        <f>SUMIF('3) Investment funds'!$DK$67:$DK$116,'Data (Hidden)'!B279,'3) Investment funds'!$DC$67:$DF$116)</f>
        <v>0</v>
      </c>
    </row>
    <row r="280" spans="1:3" x14ac:dyDescent="0.25">
      <c r="A280" s="53"/>
      <c r="B280" s="53" t="s">
        <v>772</v>
      </c>
      <c r="C280" s="268">
        <f>SUMIF('3) Investment funds'!$DK$67:$DK$116,'Data (Hidden)'!B280,'3) Investment funds'!$DC$67:$DF$116)</f>
        <v>0</v>
      </c>
    </row>
    <row r="281" spans="1:3" x14ac:dyDescent="0.25">
      <c r="A281" s="53"/>
      <c r="B281" s="53" t="s">
        <v>773</v>
      </c>
      <c r="C281" s="268">
        <f>SUMIF('3) Investment funds'!$DK$67:$DK$116,'Data (Hidden)'!B281,'3) Investment funds'!$DC$67:$DF$116)</f>
        <v>0</v>
      </c>
    </row>
    <row r="282" spans="1:3" x14ac:dyDescent="0.25">
      <c r="A282" s="53"/>
      <c r="B282" s="53" t="s">
        <v>774</v>
      </c>
      <c r="C282" s="268">
        <f>SUMIF('3) Investment funds'!$DK$67:$DK$116,'Data (Hidden)'!B282,'3) Investment funds'!$DC$67:$DF$116)</f>
        <v>0</v>
      </c>
    </row>
    <row r="283" spans="1:3" x14ac:dyDescent="0.25">
      <c r="A283" s="53"/>
      <c r="B283" s="53" t="s">
        <v>775</v>
      </c>
      <c r="C283" s="268">
        <f>SUMIF('3) Investment funds'!$DK$67:$DK$116,'Data (Hidden)'!B283,'3) Investment funds'!$DC$67:$DF$116)</f>
        <v>0</v>
      </c>
    </row>
    <row r="284" spans="1:3" x14ac:dyDescent="0.25">
      <c r="A284" s="53"/>
      <c r="B284" s="53" t="s">
        <v>776</v>
      </c>
      <c r="C284" s="268">
        <f>SUMIF('3) Investment funds'!$DK$67:$DK$116,'Data (Hidden)'!B284,'3) Investment funds'!$DC$67:$DF$116)</f>
        <v>0</v>
      </c>
    </row>
    <row r="285" spans="1:3" x14ac:dyDescent="0.25">
      <c r="A285" s="53"/>
      <c r="B285" s="53" t="s">
        <v>777</v>
      </c>
      <c r="C285" s="268">
        <f>SUMIF('3) Investment funds'!$DK$67:$DK$116,'Data (Hidden)'!B285,'3) Investment funds'!$DC$67:$DF$116)</f>
        <v>0</v>
      </c>
    </row>
    <row r="286" spans="1:3" x14ac:dyDescent="0.25">
      <c r="A286" s="53"/>
      <c r="B286" s="53" t="s">
        <v>778</v>
      </c>
      <c r="C286" s="268">
        <f>SUMIF('3) Investment funds'!$DK$67:$DK$116,'Data (Hidden)'!B286,'3) Investment funds'!$DC$67:$DF$116)</f>
        <v>0</v>
      </c>
    </row>
    <row r="287" spans="1:3" x14ac:dyDescent="0.25">
      <c r="A287" s="53"/>
      <c r="B287" s="53" t="s">
        <v>779</v>
      </c>
      <c r="C287" s="268">
        <f>SUMIF('3) Investment funds'!$DK$67:$DK$116,'Data (Hidden)'!B287,'3) Investment funds'!$DC$67:$DF$116)</f>
        <v>0</v>
      </c>
    </row>
    <row r="288" spans="1:3" x14ac:dyDescent="0.25">
      <c r="A288" s="53"/>
      <c r="B288" s="53" t="s">
        <v>780</v>
      </c>
      <c r="C288" s="268">
        <f>SUMIF('3) Investment funds'!$DK$67:$DK$116,'Data (Hidden)'!B288,'3) Investment funds'!$DC$67:$DF$116)</f>
        <v>0</v>
      </c>
    </row>
    <row r="289" spans="1:3" x14ac:dyDescent="0.25">
      <c r="A289" s="53"/>
      <c r="B289" s="53" t="s">
        <v>781</v>
      </c>
      <c r="C289" s="268">
        <f>SUMIF('3) Investment funds'!$DK$67:$DK$116,'Data (Hidden)'!B289,'3) Investment funds'!$DC$67:$DF$116)</f>
        <v>0</v>
      </c>
    </row>
    <row r="290" spans="1:3" x14ac:dyDescent="0.25">
      <c r="A290" s="53"/>
      <c r="B290" s="53" t="s">
        <v>782</v>
      </c>
      <c r="C290" s="268">
        <f>SUMIF('3) Investment funds'!$DK$67:$DK$116,'Data (Hidden)'!B290,'3) Investment funds'!$DC$67:$DF$116)</f>
        <v>0</v>
      </c>
    </row>
    <row r="291" spans="1:3" x14ac:dyDescent="0.25">
      <c r="A291" s="53"/>
      <c r="B291" s="53" t="s">
        <v>783</v>
      </c>
      <c r="C291" s="268">
        <f>SUMIF('3) Investment funds'!$DK$67:$DK$116,'Data (Hidden)'!B291,'3) Investment funds'!$DC$67:$DF$116)</f>
        <v>0</v>
      </c>
    </row>
    <row r="292" spans="1:3" x14ac:dyDescent="0.25">
      <c r="A292" s="53"/>
      <c r="B292" s="53" t="s">
        <v>784</v>
      </c>
      <c r="C292" s="268">
        <f>SUMIF('3) Investment funds'!$DK$67:$DK$116,'Data (Hidden)'!B292,'3) Investment funds'!$DC$67:$DF$116)</f>
        <v>0</v>
      </c>
    </row>
    <row r="293" spans="1:3" x14ac:dyDescent="0.25">
      <c r="A293" s="53"/>
      <c r="B293" s="53" t="s">
        <v>785</v>
      </c>
      <c r="C293" s="268">
        <f>SUMIF('3) Investment funds'!$DK$67:$DK$116,'Data (Hidden)'!B293,'3) Investment funds'!$DC$67:$DF$116)</f>
        <v>0</v>
      </c>
    </row>
    <row r="294" spans="1:3" x14ac:dyDescent="0.25">
      <c r="A294" s="53"/>
      <c r="B294" s="53" t="s">
        <v>786</v>
      </c>
      <c r="C294" s="268">
        <f>SUMIF('3) Investment funds'!$DK$67:$DK$116,'Data (Hidden)'!B294,'3) Investment funds'!$DC$67:$DF$116)</f>
        <v>0</v>
      </c>
    </row>
    <row r="295" spans="1:3" x14ac:dyDescent="0.25">
      <c r="A295" s="53"/>
      <c r="B295" s="53" t="s">
        <v>787</v>
      </c>
      <c r="C295" s="268">
        <f>SUMIF('3) Investment funds'!$DK$67:$DK$116,'Data (Hidden)'!B295,'3) Investment funds'!$DC$67:$DF$116)</f>
        <v>0</v>
      </c>
    </row>
    <row r="296" spans="1:3" x14ac:dyDescent="0.25">
      <c r="A296" s="53"/>
      <c r="B296" s="53" t="s">
        <v>788</v>
      </c>
      <c r="C296" s="268">
        <f>SUMIF('3) Investment funds'!$DK$67:$DK$116,'Data (Hidden)'!B296,'3) Investment funds'!$DC$67:$DF$116)</f>
        <v>0</v>
      </c>
    </row>
    <row r="297" spans="1:3" x14ac:dyDescent="0.25">
      <c r="A297" s="53"/>
      <c r="B297" s="53" t="s">
        <v>789</v>
      </c>
      <c r="C297" s="268">
        <f>SUMIF('3) Investment funds'!$DK$67:$DK$116,'Data (Hidden)'!B297,'3) Investment funds'!$DC$67:$DF$116)</f>
        <v>0</v>
      </c>
    </row>
    <row r="298" spans="1:3" x14ac:dyDescent="0.25">
      <c r="A298" s="53"/>
      <c r="B298" s="53" t="s">
        <v>790</v>
      </c>
      <c r="C298" s="268">
        <f>SUMIF('3) Investment funds'!$DK$67:$DK$116,'Data (Hidden)'!B298,'3) Investment funds'!$DC$67:$DF$116)</f>
        <v>0</v>
      </c>
    </row>
    <row r="299" spans="1:3" x14ac:dyDescent="0.25">
      <c r="A299" s="53"/>
      <c r="B299" s="53" t="s">
        <v>791</v>
      </c>
      <c r="C299" s="268">
        <f>SUMIF('3) Investment funds'!$DK$67:$DK$116,'Data (Hidden)'!B299,'3) Investment funds'!$DC$67:$DF$116)</f>
        <v>0</v>
      </c>
    </row>
    <row r="300" spans="1:3" x14ac:dyDescent="0.25">
      <c r="A300" s="53"/>
      <c r="B300" s="53" t="s">
        <v>792</v>
      </c>
      <c r="C300" s="268">
        <f>SUMIF('3) Investment funds'!$DK$67:$DK$116,'Data (Hidden)'!B300,'3) Investment funds'!$DC$67:$DF$116)</f>
        <v>0</v>
      </c>
    </row>
    <row r="301" spans="1:3" x14ac:dyDescent="0.25">
      <c r="A301" s="53"/>
      <c r="B301" s="53" t="s">
        <v>793</v>
      </c>
      <c r="C301" s="268">
        <f>SUMIF('3) Investment funds'!$DK$67:$DK$116,'Data (Hidden)'!B301,'3) Investment funds'!$DC$67:$DF$116)</f>
        <v>0</v>
      </c>
    </row>
    <row r="302" spans="1:3" x14ac:dyDescent="0.25">
      <c r="A302" s="53"/>
      <c r="B302" s="53" t="s">
        <v>794</v>
      </c>
      <c r="C302" s="268">
        <f>SUMIF('3) Investment funds'!$DK$67:$DK$116,'Data (Hidden)'!B302,'3) Investment funds'!$DC$67:$DF$116)</f>
        <v>0</v>
      </c>
    </row>
    <row r="303" spans="1:3" x14ac:dyDescent="0.25">
      <c r="A303" s="53"/>
      <c r="B303" s="53" t="s">
        <v>795</v>
      </c>
      <c r="C303" s="268">
        <f>SUMIF('3) Investment funds'!$DK$67:$DK$116,'Data (Hidden)'!B303,'3) Investment funds'!$DC$67:$DF$116)</f>
        <v>0</v>
      </c>
    </row>
    <row r="304" spans="1:3" x14ac:dyDescent="0.25">
      <c r="A304" s="53"/>
      <c r="B304" s="53" t="s">
        <v>796</v>
      </c>
      <c r="C304" s="268">
        <f>SUMIF('3) Investment funds'!$DK$67:$DK$116,'Data (Hidden)'!B304,'3) Investment funds'!$DC$67:$DF$116)</f>
        <v>0</v>
      </c>
    </row>
    <row r="305" spans="1:3" x14ac:dyDescent="0.25">
      <c r="A305" s="53"/>
      <c r="B305" s="53" t="s">
        <v>797</v>
      </c>
      <c r="C305" s="268">
        <f>SUMIF('3) Investment funds'!$DK$67:$DK$116,'Data (Hidden)'!B305,'3) Investment funds'!$DC$67:$DF$116)</f>
        <v>0</v>
      </c>
    </row>
    <row r="306" spans="1:3" x14ac:dyDescent="0.25">
      <c r="A306" s="53"/>
      <c r="B306" s="53" t="s">
        <v>798</v>
      </c>
      <c r="C306" s="268">
        <f>SUMIF('3) Investment funds'!$DK$67:$DK$116,'Data (Hidden)'!B306,'3) Investment funds'!$DC$67:$DF$116)</f>
        <v>0</v>
      </c>
    </row>
    <row r="307" spans="1:3" x14ac:dyDescent="0.25">
      <c r="A307" s="53"/>
      <c r="B307" s="53" t="s">
        <v>799</v>
      </c>
      <c r="C307" s="268">
        <f>SUMIF('3) Investment funds'!$DK$67:$DK$116,'Data (Hidden)'!B307,'3) Investment funds'!$DC$67:$DF$116)</f>
        <v>0</v>
      </c>
    </row>
    <row r="308" spans="1:3" x14ac:dyDescent="0.25">
      <c r="A308" s="53"/>
      <c r="B308" s="53" t="s">
        <v>800</v>
      </c>
      <c r="C308" s="268">
        <f>SUMIF('3) Investment funds'!$DK$67:$DK$116,'Data (Hidden)'!B308,'3) Investment funds'!$DC$67:$DF$116)</f>
        <v>0</v>
      </c>
    </row>
    <row r="309" spans="1:3" x14ac:dyDescent="0.25">
      <c r="A309" s="53"/>
      <c r="B309" s="53" t="s">
        <v>801</v>
      </c>
      <c r="C309" s="268">
        <f>SUMIF('3) Investment funds'!$DK$67:$DK$116,'Data (Hidden)'!B309,'3) Investment funds'!$DC$67:$DF$116)</f>
        <v>0</v>
      </c>
    </row>
    <row r="310" spans="1:3" x14ac:dyDescent="0.25">
      <c r="A310" s="53"/>
      <c r="B310" s="53" t="s">
        <v>802</v>
      </c>
      <c r="C310" s="268">
        <f>SUMIF('3) Investment funds'!$DK$67:$DK$116,'Data (Hidden)'!B310,'3) Investment funds'!$DC$67:$DF$116)</f>
        <v>0</v>
      </c>
    </row>
    <row r="311" spans="1:3" x14ac:dyDescent="0.25">
      <c r="A311" s="53"/>
      <c r="B311" s="53" t="s">
        <v>803</v>
      </c>
      <c r="C311" s="268">
        <f>SUMIF('3) Investment funds'!$DK$67:$DK$116,'Data (Hidden)'!B311,'3) Investment funds'!$DC$67:$DF$116)</f>
        <v>0</v>
      </c>
    </row>
    <row r="312" spans="1:3" x14ac:dyDescent="0.25">
      <c r="A312" s="53"/>
      <c r="B312" s="53" t="s">
        <v>804</v>
      </c>
      <c r="C312" s="268">
        <f>SUMIF('3) Investment funds'!$DK$67:$DK$116,'Data (Hidden)'!B312,'3) Investment funds'!$DC$67:$DF$116)</f>
        <v>0</v>
      </c>
    </row>
    <row r="313" spans="1:3" x14ac:dyDescent="0.25">
      <c r="A313" s="53"/>
      <c r="B313" s="53" t="s">
        <v>805</v>
      </c>
      <c r="C313" s="268">
        <f>SUMIF('3) Investment funds'!$DK$67:$DK$116,'Data (Hidden)'!B313,'3) Investment funds'!$DC$67:$DF$116)</f>
        <v>0</v>
      </c>
    </row>
    <row r="314" spans="1:3" x14ac:dyDescent="0.25">
      <c r="A314" s="53"/>
      <c r="B314" s="53" t="s">
        <v>806</v>
      </c>
      <c r="C314" s="268">
        <f>SUMIF('3) Investment funds'!$DK$67:$DK$116,'Data (Hidden)'!B314,'3) Investment funds'!$DC$67:$DF$116)</f>
        <v>0</v>
      </c>
    </row>
    <row r="315" spans="1:3" x14ac:dyDescent="0.25">
      <c r="A315" s="53"/>
      <c r="B315" s="53" t="s">
        <v>807</v>
      </c>
      <c r="C315" s="268">
        <f>SUMIF('3) Investment funds'!$DK$67:$DK$116,'Data (Hidden)'!B315,'3) Investment funds'!$DC$67:$DF$116)</f>
        <v>0</v>
      </c>
    </row>
    <row r="316" spans="1:3" x14ac:dyDescent="0.25">
      <c r="A316" s="53"/>
      <c r="B316" s="53" t="s">
        <v>808</v>
      </c>
      <c r="C316" s="268">
        <f>SUMIF('3) Investment funds'!$DK$67:$DK$116,'Data (Hidden)'!B316,'3) Investment funds'!$DC$67:$DF$116)</f>
        <v>0</v>
      </c>
    </row>
    <row r="317" spans="1:3" x14ac:dyDescent="0.25">
      <c r="A317" s="53"/>
      <c r="B317" s="53" t="s">
        <v>809</v>
      </c>
      <c r="C317" s="268">
        <f>SUMIF('3) Investment funds'!$DK$67:$DK$116,'Data (Hidden)'!B317,'3) Investment funds'!$DC$67:$DF$116)</f>
        <v>0</v>
      </c>
    </row>
    <row r="318" spans="1:3" x14ac:dyDescent="0.25">
      <c r="A318" s="53"/>
      <c r="B318" s="53" t="s">
        <v>810</v>
      </c>
      <c r="C318" s="268">
        <f>SUMIF('3) Investment funds'!$DK$67:$DK$116,'Data (Hidden)'!B318,'3) Investment funds'!$DC$67:$DF$116)</f>
        <v>0</v>
      </c>
    </row>
    <row r="319" spans="1:3" x14ac:dyDescent="0.25">
      <c r="A319" s="53"/>
      <c r="B319" s="53" t="s">
        <v>811</v>
      </c>
      <c r="C319" s="268">
        <f>SUMIF('3) Investment funds'!$DK$67:$DK$116,'Data (Hidden)'!B319,'3) Investment funds'!$DC$67:$DF$116)</f>
        <v>0</v>
      </c>
    </row>
    <row r="320" spans="1:3" x14ac:dyDescent="0.25">
      <c r="A320" s="53"/>
      <c r="B320" s="53" t="s">
        <v>812</v>
      </c>
      <c r="C320" s="268">
        <f>SUMIF('3) Investment funds'!$DK$67:$DK$116,'Data (Hidden)'!B320,'3) Investment funds'!$DC$67:$DF$116)</f>
        <v>0</v>
      </c>
    </row>
    <row r="321" spans="1:3" x14ac:dyDescent="0.25">
      <c r="A321" s="53"/>
      <c r="B321" s="53" t="s">
        <v>813</v>
      </c>
      <c r="C321" s="268">
        <f>SUMIF('3) Investment funds'!$DK$67:$DK$116,'Data (Hidden)'!B321,'3) Investment funds'!$DC$67:$DF$116)</f>
        <v>0</v>
      </c>
    </row>
    <row r="322" spans="1:3" x14ac:dyDescent="0.25">
      <c r="A322" s="53"/>
      <c r="B322" s="53" t="s">
        <v>814</v>
      </c>
      <c r="C322" s="268">
        <f>SUMIF('3) Investment funds'!$DK$67:$DK$116,'Data (Hidden)'!B322,'3) Investment funds'!$DC$67:$DF$116)</f>
        <v>0</v>
      </c>
    </row>
    <row r="323" spans="1:3" x14ac:dyDescent="0.25">
      <c r="A323" s="53"/>
      <c r="B323" s="53" t="s">
        <v>815</v>
      </c>
      <c r="C323" s="268">
        <f>SUMIF('3) Investment funds'!$DK$67:$DK$116,'Data (Hidden)'!B323,'3) Investment funds'!$DC$67:$DF$116)</f>
        <v>0</v>
      </c>
    </row>
    <row r="324" spans="1:3" x14ac:dyDescent="0.25">
      <c r="A324" s="53"/>
      <c r="B324" s="53" t="s">
        <v>816</v>
      </c>
      <c r="C324" s="268">
        <f>SUMIF('3) Investment funds'!$DK$67:$DK$116,'Data (Hidden)'!B324,'3) Investment funds'!$DC$67:$DF$116)</f>
        <v>0</v>
      </c>
    </row>
    <row r="325" spans="1:3" x14ac:dyDescent="0.25">
      <c r="A325" s="53"/>
      <c r="B325" s="53" t="s">
        <v>817</v>
      </c>
      <c r="C325" s="268">
        <f>SUMIF('3) Investment funds'!$DK$67:$DK$116,'Data (Hidden)'!B325,'3) Investment funds'!$DC$67:$DF$116)</f>
        <v>0</v>
      </c>
    </row>
    <row r="326" spans="1:3" x14ac:dyDescent="0.25">
      <c r="A326" s="53"/>
      <c r="B326" s="53" t="s">
        <v>818</v>
      </c>
      <c r="C326" s="268">
        <f>SUMIF('3) Investment funds'!$DK$67:$DK$116,'Data (Hidden)'!B326,'3) Investment funds'!$DC$67:$DF$116)</f>
        <v>0</v>
      </c>
    </row>
    <row r="327" spans="1:3" x14ac:dyDescent="0.25">
      <c r="A327" s="53"/>
      <c r="B327" s="53" t="s">
        <v>819</v>
      </c>
      <c r="C327" s="268">
        <f>SUMIF('3) Investment funds'!$DK$67:$DK$116,'Data (Hidden)'!B327,'3) Investment funds'!$DC$67:$DF$116)</f>
        <v>0</v>
      </c>
    </row>
    <row r="328" spans="1:3" x14ac:dyDescent="0.25">
      <c r="A328" s="53"/>
      <c r="B328" s="53" t="s">
        <v>820</v>
      </c>
      <c r="C328" s="268">
        <f>SUMIF('3) Investment funds'!$DK$67:$DK$116,'Data (Hidden)'!B328,'3) Investment funds'!$DC$67:$DF$116)</f>
        <v>0</v>
      </c>
    </row>
    <row r="329" spans="1:3" x14ac:dyDescent="0.25">
      <c r="A329" s="53"/>
      <c r="B329" s="53" t="s">
        <v>821</v>
      </c>
      <c r="C329" s="268">
        <f>SUMIF('3) Investment funds'!$DK$67:$DK$116,'Data (Hidden)'!B329,'3) Investment funds'!$DC$67:$DF$116)</f>
        <v>0</v>
      </c>
    </row>
    <row r="330" spans="1:3" x14ac:dyDescent="0.25">
      <c r="A330" s="53"/>
      <c r="B330" s="53" t="s">
        <v>822</v>
      </c>
      <c r="C330" s="268">
        <f>SUMIF('3) Investment funds'!$DK$67:$DK$116,'Data (Hidden)'!B330,'3) Investment funds'!$DC$67:$DF$116)</f>
        <v>0</v>
      </c>
    </row>
    <row r="331" spans="1:3" x14ac:dyDescent="0.25">
      <c r="A331" s="53"/>
      <c r="B331" s="53" t="s">
        <v>823</v>
      </c>
      <c r="C331" s="268">
        <f>SUMIF('3) Investment funds'!$DK$67:$DK$116,'Data (Hidden)'!B331,'3) Investment funds'!$DC$67:$DF$116)</f>
        <v>0</v>
      </c>
    </row>
    <row r="332" spans="1:3" x14ac:dyDescent="0.25">
      <c r="A332" s="53"/>
      <c r="B332" s="53" t="s">
        <v>824</v>
      </c>
      <c r="C332" s="268">
        <f>SUMIF('3) Investment funds'!$DK$67:$DK$116,'Data (Hidden)'!B332,'3) Investment funds'!$DC$67:$DF$116)</f>
        <v>0</v>
      </c>
    </row>
    <row r="333" spans="1:3" x14ac:dyDescent="0.25">
      <c r="A333" s="53"/>
      <c r="B333" s="53" t="s">
        <v>825</v>
      </c>
      <c r="C333" s="268">
        <f>SUMIF('3) Investment funds'!$DK$67:$DK$116,'Data (Hidden)'!B333,'3) Investment funds'!$DC$67:$DF$116)</f>
        <v>0</v>
      </c>
    </row>
    <row r="334" spans="1:3" x14ac:dyDescent="0.25">
      <c r="A334" s="53"/>
      <c r="B334" s="53" t="s">
        <v>826</v>
      </c>
      <c r="C334" s="268">
        <f>SUMIF('3) Investment funds'!$DK$67:$DK$116,'Data (Hidden)'!B334,'3) Investment funds'!$DC$67:$DF$116)</f>
        <v>0</v>
      </c>
    </row>
    <row r="335" spans="1:3" x14ac:dyDescent="0.25">
      <c r="A335" s="53"/>
      <c r="B335" s="53" t="s">
        <v>827</v>
      </c>
      <c r="C335" s="268">
        <f>SUMIF('3) Investment funds'!$DK$67:$DK$116,'Data (Hidden)'!B335,'3) Investment funds'!$DC$67:$DF$116)</f>
        <v>0</v>
      </c>
    </row>
    <row r="336" spans="1:3" x14ac:dyDescent="0.25">
      <c r="A336" s="53"/>
      <c r="B336" s="53" t="s">
        <v>828</v>
      </c>
      <c r="C336" s="268">
        <f>SUMIF('3) Investment funds'!$DK$67:$DK$116,'Data (Hidden)'!B336,'3) Investment funds'!$DC$67:$DF$116)</f>
        <v>0</v>
      </c>
    </row>
    <row r="337" spans="1:3" x14ac:dyDescent="0.25">
      <c r="A337" s="53"/>
      <c r="B337" s="53" t="s">
        <v>829</v>
      </c>
      <c r="C337" s="268">
        <f>SUMIF('3) Investment funds'!$DK$67:$DK$116,'Data (Hidden)'!B337,'3) Investment funds'!$DC$67:$DF$116)</f>
        <v>0</v>
      </c>
    </row>
    <row r="338" spans="1:3" x14ac:dyDescent="0.25">
      <c r="A338" s="53"/>
      <c r="B338" s="53" t="s">
        <v>830</v>
      </c>
      <c r="C338" s="268">
        <f>SUMIF('3) Investment funds'!$DK$67:$DK$116,'Data (Hidden)'!B338,'3) Investment funds'!$DC$67:$DF$116)</f>
        <v>0</v>
      </c>
    </row>
    <row r="339" spans="1:3" x14ac:dyDescent="0.25">
      <c r="A339" s="53"/>
      <c r="B339" s="53" t="s">
        <v>831</v>
      </c>
      <c r="C339" s="268">
        <f>SUMIF('3) Investment funds'!$DK$67:$DK$116,'Data (Hidden)'!B339,'3) Investment funds'!$DC$67:$DF$116)</f>
        <v>0</v>
      </c>
    </row>
    <row r="340" spans="1:3" x14ac:dyDescent="0.25">
      <c r="A340" s="53"/>
      <c r="B340" s="53" t="s">
        <v>832</v>
      </c>
      <c r="C340" s="268">
        <f>SUMIF('3) Investment funds'!$DK$67:$DK$116,'Data (Hidden)'!B340,'3) Investment funds'!$DC$67:$DF$116)</f>
        <v>0</v>
      </c>
    </row>
    <row r="341" spans="1:3" x14ac:dyDescent="0.25">
      <c r="A341" s="53"/>
      <c r="C341" s="268"/>
    </row>
    <row r="342" spans="1:3" x14ac:dyDescent="0.25">
      <c r="C342" s="243"/>
    </row>
    <row r="343" spans="1:3" x14ac:dyDescent="0.25">
      <c r="B343" s="54" t="s">
        <v>62</v>
      </c>
      <c r="C343" s="243"/>
    </row>
    <row r="344" spans="1:3" x14ac:dyDescent="0.25">
      <c r="B344" s="224" t="s">
        <v>420</v>
      </c>
      <c r="C344" s="265">
        <f>SUMIF('3) Investment funds'!AC67:AC116,"x",'3) Investment funds'!$X$67:$X$116)</f>
        <v>0</v>
      </c>
    </row>
    <row r="345" spans="1:3" x14ac:dyDescent="0.25">
      <c r="B345" s="53" t="s">
        <v>534</v>
      </c>
      <c r="C345" s="243">
        <f>SUMIF('3) Investment funds'!AC67:AC116,"x",'3) Investment funds'!$DC$67:$DC$116)</f>
        <v>0</v>
      </c>
    </row>
    <row r="346" spans="1:3" x14ac:dyDescent="0.25">
      <c r="B346" s="224" t="s">
        <v>421</v>
      </c>
      <c r="C346" s="265">
        <f>SUMIF('3) Investment funds'!AD67:AD116,"x",'3) Investment funds'!$X$67:$X$116)</f>
        <v>0</v>
      </c>
    </row>
    <row r="347" spans="1:3" x14ac:dyDescent="0.25">
      <c r="B347" s="53" t="s">
        <v>902</v>
      </c>
      <c r="C347" s="243">
        <f>SUMIF('3) Investment funds'!AD67:AD116,"x",'3) Investment funds'!$DC$67:$DC$116)</f>
        <v>0</v>
      </c>
    </row>
    <row r="348" spans="1:3" x14ac:dyDescent="0.25">
      <c r="C348" s="121"/>
    </row>
    <row r="349" spans="1:3" x14ac:dyDescent="0.25">
      <c r="B349" s="224" t="s">
        <v>64</v>
      </c>
      <c r="C349" s="265">
        <f>SUMPRODUCT('3) Investment funds'!AI67:AI116,'3) Investment funds'!X67:X116)</f>
        <v>0</v>
      </c>
    </row>
    <row r="350" spans="1:3" x14ac:dyDescent="0.25">
      <c r="B350" s="53" t="s">
        <v>535</v>
      </c>
      <c r="C350" s="243">
        <f>SUMPRODUCT('3) Investment funds'!AI67:AI116,'3) Investment funds'!DC67:DC116)</f>
        <v>0</v>
      </c>
    </row>
    <row r="351" spans="1:3" x14ac:dyDescent="0.25">
      <c r="B351" s="224" t="s">
        <v>63</v>
      </c>
      <c r="C351" s="265">
        <f>SUMPRODUCT('3) Investment funds'!AF67:AF116,'3) Investment funds'!X67:X116)</f>
        <v>0</v>
      </c>
    </row>
    <row r="352" spans="1:3" x14ac:dyDescent="0.25">
      <c r="B352" s="53" t="s">
        <v>536</v>
      </c>
      <c r="C352" s="243">
        <f>SUMPRODUCT('3) Investment funds'!AF67:AF116,'3) Investment funds'!DC67:DC116)</f>
        <v>0</v>
      </c>
    </row>
    <row r="353" spans="2:3" x14ac:dyDescent="0.25">
      <c r="C353" s="121"/>
    </row>
    <row r="354" spans="2:3" x14ac:dyDescent="0.25">
      <c r="B354" s="224" t="s">
        <v>349</v>
      </c>
      <c r="C354" s="265">
        <f>SUMIF('3) Investment funds'!AO67:AO116,"x",'3) Investment funds'!X67:X116)</f>
        <v>0</v>
      </c>
    </row>
    <row r="355" spans="2:3" x14ac:dyDescent="0.25">
      <c r="B355" s="53" t="s">
        <v>537</v>
      </c>
      <c r="C355" s="243">
        <f>SUMIF('3) Investment funds'!AO67:AO116,"x",'3) Investment funds'!DC67:DC116)</f>
        <v>0</v>
      </c>
    </row>
    <row r="357" spans="2:3" x14ac:dyDescent="0.25">
      <c r="B357" s="54" t="s">
        <v>79</v>
      </c>
    </row>
    <row r="358" spans="2:3" x14ac:dyDescent="0.25">
      <c r="B358" s="224" t="s">
        <v>70</v>
      </c>
      <c r="C358" s="265">
        <f>SUMPRODUCT('3) Investment funds'!X67:X116,'3) Investment funds'!T125:T174)</f>
        <v>0</v>
      </c>
    </row>
    <row r="359" spans="2:3" x14ac:dyDescent="0.25">
      <c r="B359" s="53" t="s">
        <v>538</v>
      </c>
      <c r="C359" s="243">
        <f>SUMPRODUCT('3) Investment funds'!DC67:DC116,'3) Investment funds'!T125:T174)</f>
        <v>0</v>
      </c>
    </row>
    <row r="360" spans="2:3" x14ac:dyDescent="0.25">
      <c r="B360" s="224" t="s">
        <v>71</v>
      </c>
      <c r="C360" s="265">
        <f>SUMPRODUCT('3) Investment funds'!X67:X116,'3) Investment funds'!X125:X174)</f>
        <v>0</v>
      </c>
    </row>
    <row r="361" spans="2:3" x14ac:dyDescent="0.25">
      <c r="B361" s="53" t="s">
        <v>539</v>
      </c>
      <c r="C361" s="243">
        <f>SUMPRODUCT('3) Investment funds'!DC67:DC116,'3) Investment funds'!X125:X174)</f>
        <v>0</v>
      </c>
    </row>
    <row r="362" spans="2:3" x14ac:dyDescent="0.25">
      <c r="B362" s="224" t="s">
        <v>242</v>
      </c>
      <c r="C362" s="265">
        <f>SUMPRODUCT('3) Investment funds'!X67:X116,'3) Investment funds'!AB125:AB174)</f>
        <v>0</v>
      </c>
    </row>
    <row r="363" spans="2:3" x14ac:dyDescent="0.25">
      <c r="B363" s="53" t="s">
        <v>540</v>
      </c>
      <c r="C363" s="243">
        <f>SUMPRODUCT('3) Investment funds'!DC67:DC116,'3) Investment funds'!AB125:AB174)</f>
        <v>0</v>
      </c>
    </row>
    <row r="364" spans="2:3" x14ac:dyDescent="0.25">
      <c r="B364" s="224" t="s">
        <v>243</v>
      </c>
      <c r="C364" s="265">
        <f>SUMPRODUCT('3) Investment funds'!X67:X116,'3) Investment funds'!AF125:AF174)</f>
        <v>0</v>
      </c>
    </row>
    <row r="365" spans="2:3" x14ac:dyDescent="0.25">
      <c r="B365" s="53" t="s">
        <v>541</v>
      </c>
      <c r="C365" s="243">
        <f>SUMPRODUCT('3) Investment funds'!DC67:DC116,'3) Investment funds'!AF125:AF174)</f>
        <v>0</v>
      </c>
    </row>
    <row r="366" spans="2:3" x14ac:dyDescent="0.25">
      <c r="B366" s="224" t="s">
        <v>73</v>
      </c>
      <c r="C366" s="265">
        <f>SUMPRODUCT('3) Investment funds'!X67:X116,'3) Investment funds'!AJ125:AJ174)</f>
        <v>0</v>
      </c>
    </row>
    <row r="367" spans="2:3" x14ac:dyDescent="0.25">
      <c r="B367" s="53" t="s">
        <v>542</v>
      </c>
      <c r="C367" s="243">
        <f>SUMPRODUCT('3) Investment funds'!DC67:DC116,'3) Investment funds'!AJ125:AJ174)</f>
        <v>0</v>
      </c>
    </row>
    <row r="368" spans="2:3" x14ac:dyDescent="0.25">
      <c r="B368" s="224" t="s">
        <v>74</v>
      </c>
      <c r="C368" s="265">
        <f>SUMPRODUCT('3) Investment funds'!X67:X116,'3) Investment funds'!AN125:AN174)</f>
        <v>0</v>
      </c>
    </row>
    <row r="369" spans="2:17" x14ac:dyDescent="0.25">
      <c r="B369" s="53" t="s">
        <v>543</v>
      </c>
      <c r="C369" s="243">
        <f>SUMPRODUCT('3) Investment funds'!DC67:DC116,'3) Investment funds'!AN125:AN174)</f>
        <v>0</v>
      </c>
    </row>
    <row r="370" spans="2:17" x14ac:dyDescent="0.25">
      <c r="B370" s="224" t="s">
        <v>251</v>
      </c>
      <c r="C370" s="265">
        <f>SUMPRODUCT('3) Investment funds'!X67:X116,'3) Investment funds'!AR125:AR174)</f>
        <v>0</v>
      </c>
    </row>
    <row r="371" spans="2:17" x14ac:dyDescent="0.25">
      <c r="B371" s="53" t="s">
        <v>544</v>
      </c>
      <c r="C371" s="243">
        <f>SUMPRODUCT('3) Investment funds'!DC67:DC116,'3) Investment funds'!AR125:AR174)</f>
        <v>0</v>
      </c>
    </row>
    <row r="372" spans="2:17" x14ac:dyDescent="0.25">
      <c r="B372" s="224" t="s">
        <v>76</v>
      </c>
      <c r="C372" s="265">
        <f>SUMPRODUCT('3) Investment funds'!X67:X116,'3) Investment funds'!AV125:AV174)</f>
        <v>0</v>
      </c>
    </row>
    <row r="373" spans="2:17" x14ac:dyDescent="0.25">
      <c r="B373" s="53" t="s">
        <v>545</v>
      </c>
      <c r="C373" s="243">
        <f>SUMPRODUCT('3) Investment funds'!DC67:DC116,'3) Investment funds'!AV125:AV174)</f>
        <v>0</v>
      </c>
    </row>
    <row r="374" spans="2:17" x14ac:dyDescent="0.25">
      <c r="B374" s="225" t="s">
        <v>77</v>
      </c>
      <c r="C374" s="265">
        <f>SUMPRODUCT('3) Investment funds'!X67:X116,'3) Investment funds'!AZ125:AZ174)</f>
        <v>0</v>
      </c>
    </row>
    <row r="375" spans="2:17" x14ac:dyDescent="0.25">
      <c r="B375" s="55" t="s">
        <v>546</v>
      </c>
      <c r="C375" s="243">
        <f>SUMPRODUCT('3) Investment funds'!DC67:DC116,'3) Investment funds'!AZ125:AZ174)</f>
        <v>0</v>
      </c>
    </row>
    <row r="376" spans="2:17" x14ac:dyDescent="0.25">
      <c r="B376" s="225" t="s">
        <v>78</v>
      </c>
      <c r="C376" s="265">
        <f>SUMPRODUCT('3) Investment funds'!X67:X116,'3) Investment funds'!BD125:BD174)</f>
        <v>0</v>
      </c>
      <c r="F376" s="117"/>
      <c r="G376" s="117"/>
      <c r="H376" s="117"/>
      <c r="I376" s="117"/>
      <c r="J376" s="117"/>
      <c r="K376" s="117"/>
      <c r="L376" s="117"/>
      <c r="M376" s="117"/>
      <c r="N376" s="118"/>
      <c r="O376" s="118"/>
      <c r="P376" s="118"/>
      <c r="Q376" s="118"/>
    </row>
    <row r="377" spans="2:17" x14ac:dyDescent="0.25">
      <c r="B377" s="55" t="s">
        <v>547</v>
      </c>
      <c r="C377" s="243">
        <f>SUMPRODUCT('3) Investment funds'!DC67:DC116,'3) Investment funds'!BD125:BD174)</f>
        <v>0</v>
      </c>
      <c r="F377" s="199"/>
      <c r="G377" s="199"/>
      <c r="H377" s="199"/>
      <c r="I377" s="199"/>
      <c r="J377" s="199"/>
      <c r="K377" s="199"/>
      <c r="L377" s="199"/>
      <c r="M377" s="199"/>
      <c r="N377" s="200"/>
      <c r="O377" s="200"/>
      <c r="P377" s="200"/>
      <c r="Q377" s="200"/>
    </row>
    <row r="378" spans="2:17" x14ac:dyDescent="0.25">
      <c r="B378" s="224" t="s">
        <v>252</v>
      </c>
      <c r="C378" s="265">
        <f>SUMPRODUCT('3) Investment funds'!X67:X116,'3) Investment funds'!BH125:BH174)</f>
        <v>0</v>
      </c>
    </row>
    <row r="379" spans="2:17" x14ac:dyDescent="0.25">
      <c r="B379" s="53" t="s">
        <v>548</v>
      </c>
      <c r="C379" s="243">
        <f>SUMPRODUCT('3) Investment funds'!DC67:DC116,'3) Investment funds'!BH125:BH174)</f>
        <v>0</v>
      </c>
    </row>
    <row r="380" spans="2:17" x14ac:dyDescent="0.25">
      <c r="B380" s="224" t="s">
        <v>171</v>
      </c>
      <c r="C380" s="265">
        <f>SUMPRODUCT('3) Investment funds'!X67:X116,'3) Investment funds'!BL125:BL174)</f>
        <v>0</v>
      </c>
    </row>
    <row r="381" spans="2:17" x14ac:dyDescent="0.25">
      <c r="B381" s="53" t="s">
        <v>549</v>
      </c>
      <c r="C381" s="243">
        <f>SUMPRODUCT('3) Investment funds'!DC67:DC116,'3) Investment funds'!BL125:BL174)</f>
        <v>0</v>
      </c>
    </row>
    <row r="382" spans="2:17" x14ac:dyDescent="0.25">
      <c r="B382" s="53" t="s">
        <v>363</v>
      </c>
      <c r="C382" s="342" t="str">
        <f>CONCATENATE("(1) ",'3) Investment funds'!BP125,", (2) ",'3) Investment funds'!BP126,", (3) ",'3) Investment funds'!BP127,", (4) ",'3) Investment funds'!BP128,", (5) ",'3) Investment funds'!BP129,", (6) ",'3) Investment funds'!BP130,", (7) ",'3) Investment funds'!BP131,", (8) ",'3) Investment funds'!BP132,", (9) ",'3) Investment funds'!BP133,", (10) ",'3) Investment funds'!BP134,", (11) ",'3) Investment funds'!BP135,", (12) ",'3) Investment funds'!BP136,", (13) ",'3) Investment funds'!BP137,", (14) ",'3) Investment funds'!BP138,", (15) ",'3) Investment funds'!BP139,", (16) ",'3) Investment funds'!BP140,", (17) ",'3) Investment funds'!BP141,", (18) ",'3) Investment funds'!BP142,", (19) ",'3) Investment funds'!BP143,", (20) ",'3) Investment funds'!BP144,", (21) ",'3) Investment funds'!BP145,", (22) ",'3) Investment funds'!BP146,", (23) ",'3) Investment funds'!BP147,", (24) ",'3) Investment funds'!BP148,", (25) ",'3) Investment funds'!BP149,", (26) ",'3) Investment funds'!BP150,", (27) ",'3) Investment funds'!BP151,", (28) ",'3) Investment funds'!BP152,", (29) ",'3) Investment funds'!BP153,", (30) ",'3) Investment funds'!BP154,", (31) ",'3) Investment funds'!BP155,", (32) ",'3) Investment funds'!BP156,", (33) ",'3) Investment funds'!BP157,", (34) ",'3) Investment funds'!BP158,", (35) ",'3) Investment funds'!BP159,", (36) ",'3) Investment funds'!BP160,", (37) ",'3) Investment funds'!BP161,", (38) ",'3) Investment funds'!BP162,", (39) ",'3) Investment funds'!BP163,", (40) ",'3) Investment funds'!BP164,", (41) ",'3) Investment funds'!BP165,", (42) ",'3) Investment funds'!BP166,", (43) ",'3) Investment funds'!BP167,", (44) ",'3) Investment funds'!BP168,", (45) ",'3) Investment funds'!BP169,", (46) ",'3) Investment funds'!BP170,", (47) ",'3) Investment funds'!BP171,", (48) ",'3) Investment funds'!BP172,", (49) ",'3) Investment funds'!BP173,", (50) ",'3) Investment funds'!BP174)</f>
        <v xml:space="preserve">(1) , (2) , (3) , (4) , (5) , (6) , (7) , (8) , (9) , (10) , (11) , (12) , (13) , (14) , (15) , (16) , (17) , (18) , (19) , (20) , (21) , (22) , (23) , (24) , (25) , (26) , (27) , (28) , (29) , (30) , (31) , (32) , (33) , (34) , (35) , (36) , (37) , (38) , (39) , (40) , (41) , (42) , (43) , (44) , (45) , (46) , (47) , (48) , (49) , (50) </v>
      </c>
    </row>
    <row r="383" spans="2:17" x14ac:dyDescent="0.25">
      <c r="C383" s="243"/>
    </row>
    <row r="384" spans="2:17" x14ac:dyDescent="0.25">
      <c r="C384" s="121"/>
    </row>
    <row r="385" spans="2:4" x14ac:dyDescent="0.25">
      <c r="B385" s="54" t="s">
        <v>559</v>
      </c>
      <c r="C385" s="121"/>
      <c r="D385" s="123"/>
    </row>
    <row r="386" spans="2:4" x14ac:dyDescent="0.25">
      <c r="B386" s="53" t="s">
        <v>89</v>
      </c>
      <c r="C386" s="243">
        <f>SUMIF('3) Investment funds'!$T$184:$T$233,"x",'3) Investment funds'!$CD$184:$CD$233)</f>
        <v>0</v>
      </c>
      <c r="D386" s="55"/>
    </row>
    <row r="387" spans="2:4" x14ac:dyDescent="0.25">
      <c r="B387" s="53" t="s">
        <v>90</v>
      </c>
      <c r="C387" s="243">
        <f>SUMIF('3) Investment funds'!$U$184:$U$233,"x",'3) Investment funds'!$CD$184:$CD$233)</f>
        <v>0</v>
      </c>
      <c r="D387" s="55"/>
    </row>
    <row r="388" spans="2:4" x14ac:dyDescent="0.25">
      <c r="B388" s="53" t="s">
        <v>253</v>
      </c>
      <c r="C388" s="243">
        <f>SUMIF('3) Investment funds'!$V$184:$V$233,"x",'3) Investment funds'!$CD$184:$CD$233)</f>
        <v>0</v>
      </c>
      <c r="D388" s="55"/>
    </row>
    <row r="389" spans="2:4" x14ac:dyDescent="0.25">
      <c r="B389" s="53" t="s">
        <v>91</v>
      </c>
      <c r="C389" s="243">
        <f>SUMIF('3) Investment funds'!$W$184:$W$233,"x",'3) Investment funds'!$CD$184:$CD$233)</f>
        <v>0</v>
      </c>
      <c r="D389" s="55"/>
    </row>
    <row r="390" spans="2:4" x14ac:dyDescent="0.25">
      <c r="B390" s="239" t="s">
        <v>563</v>
      </c>
      <c r="C390" s="269">
        <f>SUMIF('3) Investment funds'!$X$184:$X$233,"x",'3) Investment funds'!$CC$184:$CC$233)</f>
        <v>0</v>
      </c>
      <c r="D390" s="55"/>
    </row>
    <row r="391" spans="2:4" x14ac:dyDescent="0.25">
      <c r="B391" s="238" t="s">
        <v>562</v>
      </c>
      <c r="C391" s="243">
        <f>SUMIF('3) Investment funds'!$X$184:$X$233,"x",'3) Investment funds'!$CD$184:$CD$233)</f>
        <v>0</v>
      </c>
      <c r="D391" s="55"/>
    </row>
    <row r="392" spans="2:4" x14ac:dyDescent="0.25">
      <c r="B392" s="240" t="s">
        <v>564</v>
      </c>
      <c r="C392" s="269">
        <f>SUMIF('3) Investment funds'!$Y$184:$Y$233,"x",'3) Investment funds'!$CC$184:$CC$233)</f>
        <v>0</v>
      </c>
      <c r="D392" s="55"/>
    </row>
    <row r="393" spans="2:4" x14ac:dyDescent="0.25">
      <c r="B393" s="53" t="s">
        <v>565</v>
      </c>
      <c r="C393" s="243">
        <f>SUMIF('3) Investment funds'!$Y$184:$Y$233,"x",'3) Investment funds'!$CD$184:$CD$233)</f>
        <v>0</v>
      </c>
      <c r="D393" s="55"/>
    </row>
    <row r="394" spans="2:4" x14ac:dyDescent="0.25">
      <c r="B394" s="53" t="s">
        <v>94</v>
      </c>
      <c r="C394" s="243">
        <f>SUMIF('3) Investment funds'!$Z$184:$Z$233,"x",'3) Investment funds'!$CD$184:$CD$233)</f>
        <v>0</v>
      </c>
      <c r="D394" s="55"/>
    </row>
    <row r="395" spans="2:4" x14ac:dyDescent="0.25">
      <c r="B395" s="53" t="s">
        <v>82</v>
      </c>
      <c r="C395" s="243">
        <f>SUMIF('3) Investment funds'!$AA$184:$AA$233,"x",'3) Investment funds'!$CD$184:$CD$233)</f>
        <v>0</v>
      </c>
      <c r="D395" s="55"/>
    </row>
    <row r="396" spans="2:4" x14ac:dyDescent="0.25">
      <c r="B396" s="53" t="s">
        <v>254</v>
      </c>
      <c r="C396" s="243">
        <f>SUMIF('3) Investment funds'!$AB$184:$AB$233,"x",'3) Investment funds'!$CD$184:$CD$233)</f>
        <v>0</v>
      </c>
      <c r="D396" s="55"/>
    </row>
    <row r="397" spans="2:4" x14ac:dyDescent="0.25">
      <c r="B397" s="53" t="s">
        <v>83</v>
      </c>
      <c r="C397" s="243">
        <f>SUMIF('3) Investment funds'!$AC$184:$AC$233,"x",'3) Investment funds'!$CD$184:$CD$233)</f>
        <v>0</v>
      </c>
      <c r="D397" s="55"/>
    </row>
    <row r="398" spans="2:4" x14ac:dyDescent="0.25">
      <c r="B398" s="53" t="s">
        <v>84</v>
      </c>
      <c r="C398" s="243">
        <f>SUMIF('3) Investment funds'!$AD$184:$AD$233,"x",'3) Investment funds'!$CD$184:$CD$233)</f>
        <v>0</v>
      </c>
      <c r="D398" s="55"/>
    </row>
    <row r="399" spans="2:4" x14ac:dyDescent="0.25">
      <c r="B399" s="53" t="s">
        <v>85</v>
      </c>
      <c r="C399" s="243">
        <f>SUMIF('3) Investment funds'!$AE$184:$AE$233,"x",'3) Investment funds'!$CD$184:$CD$233)</f>
        <v>0</v>
      </c>
      <c r="D399" s="55"/>
    </row>
    <row r="400" spans="2:4" x14ac:dyDescent="0.25">
      <c r="B400" s="53" t="s">
        <v>86</v>
      </c>
      <c r="C400" s="243">
        <f>SUMIF('3) Investment funds'!$AF$184:$AF$233,"x",'3) Investment funds'!$CD$184:$CD$233)</f>
        <v>0</v>
      </c>
      <c r="D400" s="55"/>
    </row>
    <row r="401" spans="2:4" x14ac:dyDescent="0.25">
      <c r="B401" s="53" t="s">
        <v>87</v>
      </c>
      <c r="C401" s="243">
        <f>SUMIF('3) Investment funds'!$AG$184:$AG$233,"x",'3) Investment funds'!$CD$184:$CD$233)</f>
        <v>0</v>
      </c>
      <c r="D401" s="55"/>
    </row>
    <row r="402" spans="2:4" x14ac:dyDescent="0.25">
      <c r="B402" s="53" t="s">
        <v>88</v>
      </c>
      <c r="C402" s="243">
        <f>SUMIF('3) Investment funds'!$AH$184:$AH$233,"x",'3) Investment funds'!$CD$184:$CD$233)</f>
        <v>0</v>
      </c>
      <c r="D402" s="55"/>
    </row>
    <row r="403" spans="2:4" x14ac:dyDescent="0.25">
      <c r="B403" s="55" t="s">
        <v>171</v>
      </c>
      <c r="C403" s="243">
        <f>SUMIF('3) Investment funds'!$AI$184:$AI$233,"x",'3) Investment funds'!$CD$184:$CD$233)</f>
        <v>0</v>
      </c>
      <c r="D403" s="55"/>
    </row>
    <row r="404" spans="2:4" x14ac:dyDescent="0.25">
      <c r="B404" s="55" t="s">
        <v>363</v>
      </c>
      <c r="C404" s="319" t="str">
        <f>CONCATENATE("(1) ",'3) Investment funds'!AJ184,"; (2) ",'3) Investment funds'!AJ185,"; (3) ",'3) Investment funds'!AJ186,"; (4) ",'3) Investment funds'!AJ187,"; (5) ",'3) Investment funds'!AJ188,"; (6) ",'3) Investment funds'!AJ189,"; (7) ",'3) Investment funds'!AJ190,"; (8) ",'3) Investment funds'!AJ191,"; (9) ",'3) Investment funds'!AJ192,"; (10) ",'3) Investment funds'!AJ193,"; (11) ",'3) Investment funds'!AJ194,"; (12) ",'3) Investment funds'!AJ195,"; (13) ",'3) Investment funds'!AJ196,"; (14) ",'3) Investment funds'!AJ197,"; (15) ",'3) Investment funds'!AJ198,"; (16) ",'3) Investment funds'!AJ199,"; (17) ",'3) Investment funds'!AJ200,"; (18) ",'3) Investment funds'!AJ201,"; (19) ",'3) Investment funds'!AJ202,"; (20) ",'3) Investment funds'!AJ203,"; (21) ",'3) Investment funds'!AJ204,"; (22) ",'3) Investment funds'!AJ205,"; (23) ",'3) Investment funds'!AJ206,"; (24) ",'3) Investment funds'!AJ207,"; (25) ",'3) Investment funds'!AJ208,"; (26) ",'3) Investment funds'!AJ209,"; (27) ",'3) Investment funds'!AJ210,"; (28) ",'3) Investment funds'!AJ211,"; (29) ",'3) Investment funds'!AJ212,"; (30) ",'3) Investment funds'!AJ213,"; (31) ",'3) Investment funds'!AJ214,"; (32) ",'3) Investment funds'!AJ215,"; (33) ",'3) Investment funds'!AJ216,"; (34) ",'3) Investment funds'!AJ217,"; (35) ",'3) Investment funds'!AJ218,"; (36) ",'3) Investment funds'!AJ219,"; (37) ",'3) Investment funds'!AJ220,"; (38) ",'3) Investment funds'!AJ221,"; (39) ",'3) Investment funds'!AJ222,"; (40) ",'3) Investment funds'!AJ223,"; (41) ",'3) Investment funds'!AJ224,"; (42) ",'3) Investment funds'!AJ225,"; (43) ",'3) Investment funds'!AJ226,"; (44) ",'3) Investment funds'!AJ227,"; (45) ",'3) Investment funds'!AJ228,"; (46) ",'3) Investment funds'!AJ229,"; (47) ",'3) Investment funds'!AJ230,"; (48) ",'3) Investment funds'!AJ231,"; (49) ",'3) Investment funds'!AJ232,"; (50) ",'3) Investment funds'!AJ233)</f>
        <v xml:space="preserve">(1) ; (2) ; (3) ; (4) ; (5) ; (6) ; (7) ; (8) ; (9) ; (10) ; (11) ; (12) ; (13) ; (14) ; (15) ; (16) ; (17) ; (18) ; (19) ; (20) ; (21) ; (22) ; (23) ; (24) ; (25) ; (26) ; (27) ; (28) ; (29) ; (30) ; (31) ; (32) ; (33) ; (34) ; (35) ; (36) ; (37) ; (38) ; (39) ; (40) ; (41) ; (42) ; (43) ; (44) ; (45) ; (46) ; (47) ; (48) ; (49) ; (50) </v>
      </c>
      <c r="D404" s="55"/>
    </row>
    <row r="405" spans="2:4" x14ac:dyDescent="0.25">
      <c r="C405" s="243"/>
    </row>
    <row r="406" spans="2:4" x14ac:dyDescent="0.25">
      <c r="B406" s="53" t="s">
        <v>100</v>
      </c>
      <c r="C406" s="243">
        <f>SUMIF('3) Investment funds'!$AS$184:$AS$233,"x",'3) Investment funds'!$CD$184:$CD$233)</f>
        <v>0</v>
      </c>
      <c r="D406" s="55"/>
    </row>
    <row r="407" spans="2:4" x14ac:dyDescent="0.25">
      <c r="B407" s="53" t="s">
        <v>98</v>
      </c>
      <c r="C407" s="243">
        <f>SUMIF('3) Investment funds'!$AT$184:$AT$233,"x",'3) Investment funds'!$CD$184:$CD$233)</f>
        <v>0</v>
      </c>
      <c r="D407" s="55"/>
    </row>
    <row r="408" spans="2:4" x14ac:dyDescent="0.25">
      <c r="B408" s="53" t="s">
        <v>95</v>
      </c>
      <c r="C408" s="243">
        <f>SUMIF('3) Investment funds'!$AU$184:$AU$233,"x",'3) Investment funds'!$CD$184:$CD$233)</f>
        <v>0</v>
      </c>
      <c r="D408" s="55"/>
    </row>
    <row r="409" spans="2:4" x14ac:dyDescent="0.25">
      <c r="B409" s="53" t="s">
        <v>99</v>
      </c>
      <c r="C409" s="243">
        <f>SUMIF('3) Investment funds'!$AV$184:$AV$233,"x",'3) Investment funds'!$CD$184:$CD$233)</f>
        <v>0</v>
      </c>
      <c r="D409" s="55"/>
    </row>
    <row r="410" spans="2:4" x14ac:dyDescent="0.25">
      <c r="B410" s="53" t="s">
        <v>96</v>
      </c>
      <c r="C410" s="243">
        <f>SUMIF('3) Investment funds'!$AW$184:$AW$233,"x",'3) Investment funds'!$CD$184:$CD$233)</f>
        <v>0</v>
      </c>
      <c r="D410" s="55"/>
    </row>
    <row r="411" spans="2:4" x14ac:dyDescent="0.25">
      <c r="B411" s="53" t="s">
        <v>97</v>
      </c>
      <c r="C411" s="243">
        <f>SUMIF('3) Investment funds'!$AX$184:$AX$233,"x",'3) Investment funds'!$CD$184:$CD$233)</f>
        <v>0</v>
      </c>
      <c r="D411" s="55"/>
    </row>
    <row r="412" spans="2:4" x14ac:dyDescent="0.25">
      <c r="B412" s="55" t="s">
        <v>171</v>
      </c>
      <c r="C412" s="243">
        <f>SUMIF('3) Investment funds'!$AY$184:$AY$233,"x",'3) Investment funds'!$CD$184:$CD$233)</f>
        <v>0</v>
      </c>
      <c r="D412" s="55"/>
    </row>
    <row r="413" spans="2:4" x14ac:dyDescent="0.25">
      <c r="B413" s="55" t="s">
        <v>363</v>
      </c>
      <c r="C413" s="53" t="str">
        <f>CONCATENATE("(1) ",'3) Investment funds'!AZ184,"; (2) ",'3) Investment funds'!AZ185,"; (3) ",'3) Investment funds'!AZ186,"; (4) ",'3) Investment funds'!AZ187,"; (5) ",'3) Investment funds'!AZ188,"; (6) ",'3) Investment funds'!AZ189,"; (7) ",'3) Investment funds'!AZ190,"; (8) ",'3) Investment funds'!AZ191,"; (9) ",'3) Investment funds'!AZ192,"; (10) ",'3) Investment funds'!AZ193,"; (11) ",'3) Investment funds'!AZ194,"; (12) ",'3) Investment funds'!AZ195,"; (13) ",'3) Investment funds'!AZ196,"; (14) ",'3) Investment funds'!AZ197,"; (15) ",'3) Investment funds'!AZ198,"; (16) ",'3) Investment funds'!AZ199,"; (17) ",'3) Investment funds'!AZ200,"; (18) ",'3) Investment funds'!AZ201,"; (19) ",'3) Investment funds'!AZ202,"; (20) ",'3) Investment funds'!AZ203,"; (21) ",'3) Investment funds'!AZ204,"; (22) ",'3) Investment funds'!AZ205,"; (23) ",'3) Investment funds'!AZ206,"; (24) ",'3) Investment funds'!AZ207,"; (25) ",'3) Investment funds'!AZ208,"; (26) ",'3) Investment funds'!AZ209,"; (27) ",'3) Investment funds'!AZ210,"; (28) ",'3) Investment funds'!AZ211,"; (29) ",'3) Investment funds'!AZ212,"; (30) ",'3) Investment funds'!AZ213,"; (31) ",'3) Investment funds'!AZ214,"; (32) ",'3) Investment funds'!AZ215,"; (33) ",'3) Investment funds'!AZ216,"; (34) ",'3) Investment funds'!AZ217,"; (35) ",'3) Investment funds'!AZ218,"; (36) ",'3) Investment funds'!AZ219,"; (37) ",'3) Investment funds'!AZ220,"; (38) ",'3) Investment funds'!AZ221,"; (39) ",'3) Investment funds'!AZ222,"; (40) ",'3) Investment funds'!AZ223,"; (41) ",'3) Investment funds'!AZ224,"; (42) ",'3) Investment funds'!AZ225,"; (43) ",'3) Investment funds'!AZ226,"; (44) ",'3) Investment funds'!AZ227,"; (45) ",'3) Investment funds'!AZ228,"; (46) ",'3) Investment funds'!AZ229,"; (47) ",'3) Investment funds'!AZ230,"; (48) ",'3) Investment funds'!AZ231,"; (49) ",'3) Investment funds'!AZ232,"; (50) ",'3) Investment funds'!AZ233)</f>
        <v xml:space="preserve">(1) ; (2) ; (3) ; (4) ; (5) ; (6) ; (7) ; (8) ; (9) ; (10) ; (11) ; (12) ; (13) ; (14) ; (15) ; (16) ; (17) ; (18) ; (19) ; (20) ; (21) ; (22) ; (23) ; (24) ; (25) ; (26) ; (27) ; (28) ; (29) ; (30) ; (31) ; (32) ; (33) ; (34) ; (35) ; (36) ; (37) ; (38) ; (39) ; (40) ; (41) ; (42) ; (43) ; (44) ; (45) ; (46) ; (47) ; (48) ; (49) ; (50) </v>
      </c>
      <c r="D413" s="55"/>
    </row>
    <row r="414" spans="2:4" x14ac:dyDescent="0.25">
      <c r="C414" s="243"/>
    </row>
    <row r="415" spans="2:4" x14ac:dyDescent="0.25">
      <c r="B415" s="54" t="s">
        <v>351</v>
      </c>
      <c r="C415" s="243"/>
    </row>
    <row r="416" spans="2:4" x14ac:dyDescent="0.25">
      <c r="B416" s="53" t="s">
        <v>102</v>
      </c>
      <c r="C416" s="243">
        <f>SUMIF('3) Investment funds'!$T$239:$T$288,"x",'3) Investment funds'!$CD$239:$CD$288)</f>
        <v>0</v>
      </c>
      <c r="D416" s="55"/>
    </row>
    <row r="417" spans="2:7" x14ac:dyDescent="0.25">
      <c r="B417" s="53" t="s">
        <v>103</v>
      </c>
      <c r="C417" s="243">
        <f>SUMIF('3) Investment funds'!$U$239:$U$288,"x",'3) Investment funds'!$CD$239:$CD$288)</f>
        <v>0</v>
      </c>
      <c r="D417" s="55"/>
    </row>
    <row r="418" spans="2:7" x14ac:dyDescent="0.25">
      <c r="B418" s="53" t="s">
        <v>104</v>
      </c>
      <c r="C418" s="243">
        <f>SUMIF('3) Investment funds'!$V$239:$V$288,"x",'3) Investment funds'!$CD$239:$CD$288)</f>
        <v>0</v>
      </c>
      <c r="D418" s="55"/>
    </row>
    <row r="419" spans="2:7" x14ac:dyDescent="0.25">
      <c r="B419" s="53" t="s">
        <v>105</v>
      </c>
      <c r="C419" s="243">
        <f>SUMIF('3) Investment funds'!$W$239:$W$288,"x",'3) Investment funds'!$CD$239:$CD$288)</f>
        <v>0</v>
      </c>
      <c r="D419" s="55"/>
    </row>
    <row r="420" spans="2:7" x14ac:dyDescent="0.25">
      <c r="B420" s="55" t="s">
        <v>171</v>
      </c>
      <c r="C420" s="243">
        <f>SUMIF('3) Investment funds'!$X$239:$X$288,"x",'3) Investment funds'!$CD$239:$CD$288)</f>
        <v>0</v>
      </c>
      <c r="D420" s="55"/>
    </row>
    <row r="421" spans="2:7" x14ac:dyDescent="0.25">
      <c r="B421" s="55" t="s">
        <v>363</v>
      </c>
      <c r="C421" s="55" t="str">
        <f>CONCATENATE("(1) ",'3) Investment funds'!Y239,"; (2) ",'3) Investment funds'!Y240,"; (3) ",'3) Investment funds'!Y241,"; (4) ",'3) Investment funds'!Y242,"; (5) ",'3) Investment funds'!Y243,"; (6) ",'3) Investment funds'!Y244,"; (7) ",'3) Investment funds'!Y245,"; (8) ",'3) Investment funds'!Y246,"; (9) ",'3) Investment funds'!Y247,"; (10) ",'3) Investment funds'!Y248,"; (11) ",'3) Investment funds'!Y249,"; (12) ",'3) Investment funds'!Y250,"; (13) ",'3) Investment funds'!Y251,"; (14) ",'3) Investment funds'!Y252,"; (15) ",'3) Investment funds'!Y253,"; (16) ",'3) Investment funds'!Y254,"; (17) ",'3) Investment funds'!Y255,"; (18) ",'3) Investment funds'!Y256,"; (19) ",'3) Investment funds'!Y257,"; (20) ",'3) Investment funds'!Y258,"; (21) ",'3) Investment funds'!Y259,"; (22) ",'3) Investment funds'!Y260,"; (23) ",'3) Investment funds'!Y261,"; (24) ",'3) Investment funds'!Y262,"; (25) ",'3) Investment funds'!Y263, ,"; (26) ",'3) Investment funds'!Y264,"; (27) ",'3) Investment funds'!Y265,"; (28) ",'3) Investment funds'!Y266,"; (29) ",'3) Investment funds'!Y267,"; (30) ",'3) Investment funds'!Y268,"; (31) ",'3) Investment funds'!Y269,"; (32) ",'3) Investment funds'!Y270,"; (33) ",'3) Investment funds'!Y271,"; (34) ",'3) Investment funds'!Y272,"; (35) ",'3) Investment funds'!Y273,"; (36) ",'3) Investment funds'!Y274,"; (37) ",'3) Investment funds'!Y275,"; (38) ",'3) Investment funds'!Y276,"; (39) ",'3) Investment funds'!Y277,"; (40) ",'3) Investment funds'!Y278,"; (41) ",'3) Investment funds'!Y279,"; (42) ",'3) Investment funds'!Y280,"; (43) ",'3) Investment funds'!Y281,"; (44) ",'3) Investment funds'!Y282,"; (45) ",'3) Investment funds'!Y283,"; (46) ",'3) Investment funds'!Y284,"; (47) ",'3) Investment funds'!Y285,"; (48) ",'3) Investment funds'!Y286,"; (49) ",'3) Investment funds'!Y287,"; (50) ",'3) Investment funds'!Y288)</f>
        <v xml:space="preserve">(1) ; (2) ; (3) ; (4) ; (5) ; (6) ; (7) ; (8) ; (9) ; (10) ; (11) ; (12) ; (13) ; (14) ; (15) ; (16) ; (17) ; (18) ; (19) ; (20) ; (21) ; (22) ; (23) ; (24) ; (25) ; (26) ; (27) ; (28) ; (29) ; (30) ; (31) ; (32) ; (33) ; (34) ; (35) ; (36) ; (37) ; (38) ; (39) ; (40) ; (41) ; (42) ; (43) ; (44) ; (45) ; (46) ; (47) ; (48) ; (49) ; (50) </v>
      </c>
      <c r="D421" s="55"/>
      <c r="G421" s="55"/>
    </row>
    <row r="422" spans="2:7" x14ac:dyDescent="0.25">
      <c r="C422" s="243"/>
    </row>
    <row r="423" spans="2:7" x14ac:dyDescent="0.25">
      <c r="B423" s="53" t="s">
        <v>914</v>
      </c>
      <c r="C423" s="243">
        <f>SUMIF('3) Investment funds'!$AH$239:$AH$288,"x",'3) Investment funds'!$CD$239:$CD$288)</f>
        <v>0</v>
      </c>
      <c r="D423" s="55"/>
    </row>
    <row r="424" spans="2:7" x14ac:dyDescent="0.25">
      <c r="B424" s="53" t="s">
        <v>107</v>
      </c>
      <c r="C424" s="243">
        <f>SUMIF('3) Investment funds'!$AI$239:$AI$288,"x",'3) Investment funds'!$CD$239:$CD$288)</f>
        <v>0</v>
      </c>
      <c r="D424" s="55"/>
    </row>
    <row r="425" spans="2:7" x14ac:dyDescent="0.25">
      <c r="B425" s="53" t="s">
        <v>915</v>
      </c>
      <c r="C425" s="243">
        <f>SUMIF('3) Investment funds'!$AJ$239:$AJ$288,"x",'3) Investment funds'!$CD$239:$CD$288)</f>
        <v>0</v>
      </c>
      <c r="D425" s="55"/>
    </row>
    <row r="426" spans="2:7" x14ac:dyDescent="0.25">
      <c r="B426" s="55" t="s">
        <v>171</v>
      </c>
      <c r="C426" s="243">
        <f>SUMIF('3) Investment funds'!$AK$239:$AK$288,"x",'3) Investment funds'!$CD$239:$CD$288)</f>
        <v>0</v>
      </c>
      <c r="D426" s="55"/>
    </row>
    <row r="427" spans="2:7" x14ac:dyDescent="0.25">
      <c r="B427" s="53" t="s">
        <v>363</v>
      </c>
      <c r="C427" s="53" t="str">
        <f>CONCATENATE("(1) ",'3) Investment funds'!AL239,"; (2) ",'3) Investment funds'!AL240,"; (3) ",'3) Investment funds'!AL241,"; (4) ",'3) Investment funds'!AL242,"; (5) ",'3) Investment funds'!AL243,"; (6) ",'3) Investment funds'!AL244,"; (7) ",'3) Investment funds'!AL245,"; (8) ",'3) Investment funds'!AL246,"; (9) ",'3) Investment funds'!AL247,"; (10) ",'3) Investment funds'!AL248,"; (11) ",'3) Investment funds'!AL249,"; (12) ",'3) Investment funds'!AL250,"; (13) ",'3) Investment funds'!AL251,"; (14) ",'3) Investment funds'!AL252,"; (15) ",'3) Investment funds'!AL253,"; (16) ",'3) Investment funds'!AL254,"; (17) ",'3) Investment funds'!AL255,"; (18) ",'3) Investment funds'!AL256,"; (19) ",'3) Investment funds'!AL257,"; (20) ",'3) Investment funds'!AL258,"; (21) ",'3) Investment funds'!AL259,"; (22) ",'3) Investment funds'!AL260,"; (23) ",'3) Investment funds'!AL261,"; (24) ",'3) Investment funds'!AL262,"; (25) ",'3) Investment funds'!AL263, ,"; (26) ",'3) Investment funds'!AL264,"; (27) ",'3) Investment funds'!AL265,"; (28) ",'3) Investment funds'!AL266,"; (29) ",'3) Investment funds'!AL267,"; (30) ",'3) Investment funds'!AL268,"; (31) ",'3) Investment funds'!AL269,"; (32) ",'3) Investment funds'!AL270,"; (33) ",'3) Investment funds'!AL271,"; (34) ",'3) Investment funds'!AL272,"; (35) ",'3) Investment funds'!AL273,"; (36) ",'3) Investment funds'!AL274,"; (37) ",'3) Investment funds'!AL275,"; (38) ",'3) Investment funds'!AL276,"; (39) ",'3) Investment funds'!AL277,"; (40) ",'3) Investment funds'!AL278,"; (41) ",'3) Investment funds'!AL279,"; (42) ",'3) Investment funds'!AL280,"; (43) ",'3) Investment funds'!AL281,"; (44) ",'3) Investment funds'!AL282,"; (45) ",'3) Investment funds'!AL283,"; (46) ",'3) Investment funds'!AL284,"; (47) ",'3) Investment funds'!AL285,"; (48) ",'3) Investment funds'!AL286,"; (49) ",'3) Investment funds'!AL287,"; (50) ",'3) Investment funds'!AL288)</f>
        <v xml:space="preserve">(1) ; (2) ; (3) ; (4) ; (5) ; (6) ; (7) ; (8) ; (9) ; (10) ; (11) ; (12) ; (13) ; (14) ; (15) ; (16) ; (17) ; (18) ; (19) ; (20) ; (21) ; (22) ; (23) ; (24) ; (25) ; (26) ; (27) ; (28) ; (29) ; (30) ; (31) ; (32) ; (33) ; (34) ; (35) ; (36) ; (37) ; (38) ; (39) ; (40) ; (41) ; (42) ; (43) ; (44) ; (45) ; (46) ; (47) ; (48) ; (49) ; (50) </v>
      </c>
      <c r="D427" s="55"/>
    </row>
    <row r="428" spans="2:7" x14ac:dyDescent="0.25">
      <c r="C428" s="243"/>
    </row>
    <row r="429" spans="2:7" x14ac:dyDescent="0.25">
      <c r="B429" s="54" t="s">
        <v>467</v>
      </c>
      <c r="C429" s="243"/>
    </row>
    <row r="430" spans="2:7" x14ac:dyDescent="0.25">
      <c r="B430" s="53" t="str">
        <f>'Dropdown-Content (Hidden)'!B62</f>
        <v>greater than 90% investable</v>
      </c>
      <c r="C430" s="243">
        <f>SUMIF('3) Investment funds'!$T$291:$T$340,'Data (Hidden)'!B430,'3) Investment funds'!$CD$291:$CD$340)</f>
        <v>0</v>
      </c>
    </row>
    <row r="431" spans="2:7" x14ac:dyDescent="0.25">
      <c r="B431" s="53" t="str">
        <f>'Dropdown-Content (Hidden)'!B63</f>
        <v>between 71%-90% investable</v>
      </c>
      <c r="C431" s="243">
        <f>SUMIF('3) Investment funds'!$T$291:$T$340,'Data (Hidden)'!B431,'3) Investment funds'!$CD$291:$CD$340)</f>
        <v>0</v>
      </c>
    </row>
    <row r="432" spans="2:7" x14ac:dyDescent="0.25">
      <c r="B432" s="53" t="str">
        <f>'Dropdown-Content (Hidden)'!B64</f>
        <v>between 51%-70% investable</v>
      </c>
      <c r="C432" s="243">
        <f>SUMIF('3) Investment funds'!$T$291:$T$340,'Data (Hidden)'!B432,'3) Investment funds'!$CD$291:$CD$340)</f>
        <v>0</v>
      </c>
    </row>
    <row r="433" spans="1:4" x14ac:dyDescent="0.25">
      <c r="B433" s="53" t="str">
        <f>'Dropdown-Content (Hidden)'!B65</f>
        <v>50% or below investable</v>
      </c>
      <c r="C433" s="243">
        <f>SUMIF('3) Investment funds'!$T$291:$T$340,'Data (Hidden)'!B433,'3) Investment funds'!$CD$291:$CD$340)</f>
        <v>0</v>
      </c>
    </row>
    <row r="434" spans="1:4" x14ac:dyDescent="0.25">
      <c r="C434" s="243"/>
    </row>
    <row r="435" spans="1:4" x14ac:dyDescent="0.25">
      <c r="B435" s="54" t="s">
        <v>468</v>
      </c>
      <c r="C435" s="243"/>
    </row>
    <row r="436" spans="1:4" x14ac:dyDescent="0.25">
      <c r="B436" s="53" t="str">
        <f>'Dropdown-Content (Hidden)'!B53</f>
        <v>Energy (including renewable energy, energy efficiency, climate, etc.)</v>
      </c>
      <c r="C436" s="243">
        <f ca="1">SUMIF('3) Investment funds'!$T$344:$AF$393,'Data (Hidden)'!B436,'3) Investment funds'!$CD$344:$CD$393)</f>
        <v>0</v>
      </c>
    </row>
    <row r="437" spans="1:4" x14ac:dyDescent="0.25">
      <c r="B437" s="53" t="str">
        <f>'Dropdown-Content (Hidden)'!B54</f>
        <v>Water</v>
      </c>
      <c r="C437" s="243">
        <f ca="1">SUMIF('3) Investment funds'!$T$344:$AF$393,'Data (Hidden)'!B437,'3) Investment funds'!$CD$344:$CD$393)</f>
        <v>0</v>
      </c>
    </row>
    <row r="438" spans="1:4" x14ac:dyDescent="0.25">
      <c r="B438" s="53" t="str">
        <f>'Dropdown-Content (Hidden)'!B55</f>
        <v>Cleantech (Sustainable transport, waste management, smart mobility etc.)</v>
      </c>
      <c r="C438" s="243">
        <f ca="1">SUMIF('3) Investment funds'!$T$344:$AF$393,'Data (Hidden)'!B438,'3) Investment funds'!$CD$344:$CD$393)</f>
        <v>0</v>
      </c>
    </row>
    <row r="439" spans="1:4" x14ac:dyDescent="0.25">
      <c r="B439" s="53" t="str">
        <f>'Dropdown-Content (Hidden)'!B56</f>
        <v>Land use/forestry/agriculture</v>
      </c>
      <c r="C439" s="243">
        <f ca="1">SUMIF('3) Investment funds'!$T$344:$AF$393,'Data (Hidden)'!B439,'3) Investment funds'!$CD$344:$CD$393)</f>
        <v>0</v>
      </c>
    </row>
    <row r="440" spans="1:4" x14ac:dyDescent="0.25">
      <c r="B440" s="53" t="str">
        <f>'Dropdown-Content (Hidden)'!B57</f>
        <v>Social (Including housing, community development, health, etc.)</v>
      </c>
      <c r="C440" s="243">
        <f ca="1">SUMIF('3) Investment funds'!$T$344:$AF$393,'Data (Hidden)'!B440,'3) Investment funds'!$CD$344:$CD$393)</f>
        <v>0</v>
      </c>
    </row>
    <row r="441" spans="1:4" x14ac:dyDescent="0.25">
      <c r="B441" s="53" t="str">
        <f>'Dropdown-Content (Hidden)'!B58</f>
        <v>Other multitheme (please specify)</v>
      </c>
      <c r="C441" s="243">
        <f ca="1">SUMIF('3) Investment funds'!$T$344:$AF$393,'Data (Hidden)'!B441,'3) Investment funds'!$CD$344:$CD$393)</f>
        <v>0</v>
      </c>
    </row>
    <row r="442" spans="1:4" x14ac:dyDescent="0.25">
      <c r="B442" s="53" t="str">
        <f>'Dropdown-Content (Hidden)'!B59</f>
        <v>Other single theme (please specify)</v>
      </c>
      <c r="C442" s="243">
        <f ca="1">SUMIF('3) Investment funds'!$T$344:$AF$393,'Data (Hidden)'!B442,'3) Investment funds'!$CD$344:$CD$393)</f>
        <v>0</v>
      </c>
    </row>
    <row r="443" spans="1:4" x14ac:dyDescent="0.25">
      <c r="B443" s="53" t="s">
        <v>363</v>
      </c>
      <c r="C443" s="53" t="str">
        <f>CONCATENATE("(1) ",'3) Investment funds'!AH344,"; (2) ",'3) Investment funds'!AH345,"; (3) ",'3) Investment funds'!AH346,"; (4) ",'3) Investment funds'!AH347,"; (5) ",'3) Investment funds'!AH348,"; (6) ",'3) Investment funds'!AH349,"; (7) ",'3) Investment funds'!AH350,"; (8) ",'3) Investment funds'!AH351,"; (9) ",'3) Investment funds'!AH352,"; (10) ",'3) Investment funds'!AH353,"; (11) ",'3) Investment funds'!AH354,"; (12) ",'3) Investment funds'!AH355,"; (13) ",'3) Investment funds'!AH356,"; (14) ",'3) Investment funds'!AH357,"; (15) ",'3) Investment funds'!AH358,"; (16) ",'3) Investment funds'!AH359,"; (17) ",'3) Investment funds'!AH360,"; (18) ",'3) Investment funds'!AH361,"; (19) ",'3) Investment funds'!AH362,"; (20) ",'3) Investment funds'!AH363,"; (21) ",'3) Investment funds'!AH364,"; (22) ",'3) Investment funds'!AH365,"; (23) ",'3) Investment funds'!AH366,"; (24) ",'3) Investment funds'!AH367,"; (25) ",'3) Investment funds'!AH368,"; (26) ",'3) Investment funds'!AH369,"; (27) ",'3) Investment funds'!AH370,"; (28) ",'3) Investment funds'!AH371,"; (29) ",'3) Investment funds'!AH372,"; (30) ",'3) Investment funds'!AH373,"; (31) ",'3) Investment funds'!AH374,"; (32) ",'3) Investment funds'!AH375,"; (33) ",'3) Investment funds'!AH376,"; (34) ",'3) Investment funds'!AH377,"; (35) ",'3) Investment funds'!AH378,"; (36) ",'3) Investment funds'!AH379,"; (37) ",'3) Investment funds'!AH380,"; (38) ",'3) Investment funds'!AH381,"; (39) ",'3) Investment funds'!AH382,"; (40) ",'3) Investment funds'!AH383,"; (41) ",'3) Investment funds'!AH384,"; (42) ",'3) Investment funds'!AH385,"; (43) ",'3) Investment funds'!AH386,"; (44) ",'3) Investment funds'!AH387,"; (45) ",'3) Investment funds'!AH388,"; (46) ",'3) Investment funds'!AH389,"; (47) ",'3) Investment funds'!AH390,"; (48) ",'3) Investment funds'!AH391,"; (49) ",'3) Investment funds'!AH392,"; (50) ",'3) Investment funds'!AH393)</f>
        <v xml:space="preserve">(1) ; (2) ; (3) ; (4) ; (5) ; (6) ; (7) ; (8) ; (9) ; (10) ; (11) ; (12) ; (13) ; (14) ; (15) ; (16) ; (17) ; (18) ; (19) ; (20) ; (21) ; (22) ; (23) ; (24) ; (25) ; (26) ; (27) ; (28) ; (29) ; (30) ; (31) ; (32) ; (33) ; (34) ; (35) ; (36) ; (37) ; (38) ; (39) ; (40) ; (41) ; (42) ; (43) ; (44) ; (45) ; (46) ; (47) ; (48) ; (49) ; (50) </v>
      </c>
      <c r="D443" s="55"/>
    </row>
    <row r="444" spans="1:4" x14ac:dyDescent="0.25">
      <c r="C444" s="243"/>
    </row>
    <row r="445" spans="1:4" x14ac:dyDescent="0.25">
      <c r="A445" s="53"/>
      <c r="C445" s="268"/>
    </row>
    <row r="446" spans="1:4" x14ac:dyDescent="0.25">
      <c r="A446" s="53"/>
      <c r="B446" s="54" t="s">
        <v>56</v>
      </c>
      <c r="C446" s="268"/>
    </row>
    <row r="447" spans="1:4" x14ac:dyDescent="0.25">
      <c r="A447" s="53"/>
      <c r="B447" s="53" t="s">
        <v>469</v>
      </c>
      <c r="C447" s="268">
        <f>'3) Investment funds'!T399</f>
        <v>0</v>
      </c>
    </row>
    <row r="448" spans="1:4" x14ac:dyDescent="0.25">
      <c r="A448" s="53" t="s">
        <v>425</v>
      </c>
      <c r="B448" s="53" t="s">
        <v>471</v>
      </c>
      <c r="C448" s="268" t="str">
        <f>IF('3) Investment funds'!T403="","","E")&amp;IF('3) Investment funds'!X403="","","S")&amp;IF('3) Investment funds'!AA403="","","G")</f>
        <v/>
      </c>
    </row>
    <row r="449" spans="1:3" x14ac:dyDescent="0.25">
      <c r="A449" s="53"/>
      <c r="C449" s="268"/>
    </row>
    <row r="450" spans="1:3" x14ac:dyDescent="0.25">
      <c r="A450" s="53"/>
      <c r="B450" s="53" t="s">
        <v>474</v>
      </c>
      <c r="C450" s="268"/>
    </row>
    <row r="451" spans="1:3" x14ac:dyDescent="0.25">
      <c r="A451" s="53"/>
      <c r="B451" s="53" t="s">
        <v>472</v>
      </c>
      <c r="C451" s="268">
        <f>'3) Investment funds'!T406</f>
        <v>0</v>
      </c>
    </row>
    <row r="452" spans="1:3" x14ac:dyDescent="0.25">
      <c r="A452" s="53"/>
      <c r="B452" s="53" t="s">
        <v>556</v>
      </c>
      <c r="C452" s="260">
        <f>'3) Investment funds'!T407</f>
        <v>0</v>
      </c>
    </row>
    <row r="453" spans="1:3" x14ac:dyDescent="0.25">
      <c r="A453" s="53"/>
      <c r="B453" s="53" t="s">
        <v>473</v>
      </c>
      <c r="C453" s="268">
        <f>'3) Investment funds'!X406</f>
        <v>0</v>
      </c>
    </row>
    <row r="454" spans="1:3" x14ac:dyDescent="0.25">
      <c r="A454" s="53"/>
      <c r="B454" s="53" t="s">
        <v>556</v>
      </c>
      <c r="C454" s="260">
        <f>'3) Investment funds'!X407</f>
        <v>0</v>
      </c>
    </row>
    <row r="455" spans="1:3" x14ac:dyDescent="0.25">
      <c r="A455" s="53"/>
      <c r="C455" s="268"/>
    </row>
    <row r="456" spans="1:3" x14ac:dyDescent="0.25">
      <c r="A456" s="53"/>
      <c r="B456" s="53" t="s">
        <v>941</v>
      </c>
      <c r="C456" s="268"/>
    </row>
    <row r="457" spans="1:3" x14ac:dyDescent="0.25">
      <c r="A457" s="53"/>
      <c r="B457" s="53" t="s">
        <v>14</v>
      </c>
      <c r="C457" s="268">
        <f>'3) Investment funds'!T412</f>
        <v>0</v>
      </c>
    </row>
    <row r="458" spans="1:3" x14ac:dyDescent="0.25">
      <c r="A458" s="53"/>
      <c r="B458" s="53" t="s">
        <v>15</v>
      </c>
      <c r="C458" s="268">
        <f>'3) Investment funds'!T413</f>
        <v>0</v>
      </c>
    </row>
    <row r="459" spans="1:3" x14ac:dyDescent="0.25">
      <c r="A459" s="53"/>
      <c r="B459" s="53" t="s">
        <v>16</v>
      </c>
      <c r="C459" s="268">
        <f>'3) Investment funds'!T414</f>
        <v>0</v>
      </c>
    </row>
    <row r="460" spans="1:3" x14ac:dyDescent="0.25">
      <c r="A460" s="53"/>
      <c r="B460" s="53" t="s">
        <v>17</v>
      </c>
      <c r="C460" s="268">
        <f>'3) Investment funds'!T415</f>
        <v>0</v>
      </c>
    </row>
    <row r="461" spans="1:3" x14ac:dyDescent="0.25">
      <c r="A461" s="53"/>
      <c r="B461" s="53" t="s">
        <v>18</v>
      </c>
      <c r="C461" s="268">
        <f>'3) Investment funds'!T416</f>
        <v>0</v>
      </c>
    </row>
    <row r="462" spans="1:3" x14ac:dyDescent="0.25">
      <c r="A462" s="53"/>
      <c r="B462" s="53" t="s">
        <v>19</v>
      </c>
      <c r="C462" s="268">
        <f>'3) Investment funds'!T417</f>
        <v>0</v>
      </c>
    </row>
    <row r="463" spans="1:3" x14ac:dyDescent="0.25">
      <c r="A463" s="53"/>
      <c r="B463" s="53" t="s">
        <v>20</v>
      </c>
      <c r="C463" s="268">
        <f>'3) Investment funds'!T418</f>
        <v>0</v>
      </c>
    </row>
    <row r="464" spans="1:3" x14ac:dyDescent="0.25">
      <c r="A464" s="53"/>
      <c r="B464" s="53" t="s">
        <v>21</v>
      </c>
      <c r="C464" s="268">
        <f>'3) Investment funds'!T419</f>
        <v>0</v>
      </c>
    </row>
    <row r="465" spans="1:3" x14ac:dyDescent="0.25">
      <c r="A465" s="53"/>
      <c r="B465" s="53" t="s">
        <v>22</v>
      </c>
      <c r="C465" s="268">
        <f>'3) Investment funds'!T420</f>
        <v>0</v>
      </c>
    </row>
    <row r="466" spans="1:3" x14ac:dyDescent="0.25">
      <c r="A466" s="53"/>
      <c r="B466" s="53" t="s">
        <v>23</v>
      </c>
      <c r="C466" s="268">
        <f>'3) Investment funds'!T421</f>
        <v>0</v>
      </c>
    </row>
    <row r="467" spans="1:3" x14ac:dyDescent="0.25">
      <c r="A467" s="53"/>
      <c r="B467" s="53" t="s">
        <v>557</v>
      </c>
      <c r="C467" s="268">
        <f>'3) Investment funds'!C422</f>
        <v>0</v>
      </c>
    </row>
    <row r="468" spans="1:3" x14ac:dyDescent="0.25">
      <c r="A468" s="53"/>
      <c r="C468" s="268"/>
    </row>
    <row r="469" spans="1:3" x14ac:dyDescent="0.25">
      <c r="A469" s="53"/>
      <c r="B469" s="53" t="s">
        <v>305</v>
      </c>
      <c r="C469" s="268"/>
    </row>
    <row r="470" spans="1:3" x14ac:dyDescent="0.25">
      <c r="A470" s="53"/>
      <c r="B470" s="53" t="s">
        <v>306</v>
      </c>
      <c r="C470" s="268">
        <f>'3) Investment funds'!T426</f>
        <v>0</v>
      </c>
    </row>
    <row r="471" spans="1:3" x14ac:dyDescent="0.25">
      <c r="A471" s="53"/>
      <c r="B471" s="53" t="s">
        <v>171</v>
      </c>
      <c r="C471" s="268">
        <f>'3) Investment funds'!AD426</f>
        <v>0</v>
      </c>
    </row>
    <row r="472" spans="1:3" x14ac:dyDescent="0.25">
      <c r="A472" s="53"/>
      <c r="B472" s="53" t="s">
        <v>307</v>
      </c>
      <c r="C472" s="268">
        <f>'3) Investment funds'!T427</f>
        <v>0</v>
      </c>
    </row>
    <row r="473" spans="1:3" x14ac:dyDescent="0.25">
      <c r="A473" s="53"/>
      <c r="B473" s="53" t="s">
        <v>171</v>
      </c>
      <c r="C473" s="268">
        <f>'3) Investment funds'!AD427</f>
        <v>0</v>
      </c>
    </row>
    <row r="474" spans="1:3" x14ac:dyDescent="0.25">
      <c r="A474" s="53"/>
      <c r="B474" s="53" t="s">
        <v>558</v>
      </c>
      <c r="C474" s="268">
        <f>'3) Investment funds'!T429</f>
        <v>0</v>
      </c>
    </row>
    <row r="475" spans="1:3" x14ac:dyDescent="0.25">
      <c r="A475" s="53"/>
      <c r="C475" s="268"/>
    </row>
    <row r="476" spans="1:3" x14ac:dyDescent="0.25">
      <c r="A476" s="53"/>
      <c r="B476" s="54" t="s">
        <v>57</v>
      </c>
      <c r="C476" s="268"/>
    </row>
    <row r="477" spans="1:3" x14ac:dyDescent="0.25">
      <c r="A477" s="53" t="s">
        <v>488</v>
      </c>
      <c r="B477" s="53" t="s">
        <v>469</v>
      </c>
      <c r="C477" s="268">
        <f>'3) Investment funds'!T435</f>
        <v>0</v>
      </c>
    </row>
    <row r="478" spans="1:3" x14ac:dyDescent="0.25">
      <c r="A478" s="53"/>
      <c r="B478" s="53" t="s">
        <v>888</v>
      </c>
      <c r="C478" s="268" t="str">
        <f>IF('3) Investment funds'!T438="","","E")&amp;IF('3) Investment funds'!X438="","","S")&amp;IF('3) Investment funds'!AA438="","","G")</f>
        <v/>
      </c>
    </row>
    <row r="479" spans="1:3" x14ac:dyDescent="0.25">
      <c r="A479" s="53"/>
      <c r="B479" s="53" t="s">
        <v>889</v>
      </c>
      <c r="C479" s="268">
        <f>'3) Investment funds'!T439</f>
        <v>0</v>
      </c>
    </row>
    <row r="480" spans="1:3" x14ac:dyDescent="0.25">
      <c r="A480" s="53"/>
      <c r="B480" s="53" t="s">
        <v>890</v>
      </c>
      <c r="C480" s="268">
        <f>'3) Investment funds'!X439</f>
        <v>0</v>
      </c>
    </row>
    <row r="481" spans="1:3" x14ac:dyDescent="0.25">
      <c r="A481" s="53"/>
      <c r="B481" s="53" t="s">
        <v>891</v>
      </c>
      <c r="C481" s="268">
        <f>'3) Investment funds'!T442</f>
        <v>0</v>
      </c>
    </row>
    <row r="482" spans="1:3" x14ac:dyDescent="0.25">
      <c r="A482" s="53"/>
      <c r="B482" s="53" t="s">
        <v>892</v>
      </c>
      <c r="C482" s="268">
        <f>'3) Investment funds'!T443</f>
        <v>0</v>
      </c>
    </row>
    <row r="483" spans="1:3" x14ac:dyDescent="0.25">
      <c r="A483" s="53"/>
      <c r="B483" s="53" t="s">
        <v>893</v>
      </c>
      <c r="C483" s="268">
        <f>'3) Investment funds'!X442</f>
        <v>0</v>
      </c>
    </row>
    <row r="484" spans="1:3" x14ac:dyDescent="0.25">
      <c r="A484" s="53"/>
      <c r="B484" s="53" t="s">
        <v>892</v>
      </c>
      <c r="C484" s="268">
        <f>'3) Investment funds'!X443</f>
        <v>0</v>
      </c>
    </row>
    <row r="485" spans="1:3" x14ac:dyDescent="0.25">
      <c r="A485" s="53"/>
      <c r="C485" s="268"/>
    </row>
    <row r="486" spans="1:3" x14ac:dyDescent="0.25">
      <c r="A486" s="53"/>
      <c r="B486" s="54" t="s">
        <v>58</v>
      </c>
      <c r="C486" s="268"/>
    </row>
    <row r="487" spans="1:3" x14ac:dyDescent="0.25">
      <c r="A487" s="53" t="s">
        <v>894</v>
      </c>
      <c r="B487" s="53" t="s">
        <v>442</v>
      </c>
      <c r="C487" s="268">
        <f>'3) Investment funds'!AA450</f>
        <v>0</v>
      </c>
    </row>
    <row r="488" spans="1:3" x14ac:dyDescent="0.25">
      <c r="A488" s="53"/>
      <c r="B488" s="53" t="s">
        <v>397</v>
      </c>
      <c r="C488" s="268">
        <f>'3) Investment funds'!AA451</f>
        <v>0</v>
      </c>
    </row>
    <row r="489" spans="1:3" x14ac:dyDescent="0.25">
      <c r="A489" s="53"/>
      <c r="B489" s="53" t="s">
        <v>398</v>
      </c>
      <c r="C489" s="268">
        <f>'3) Investment funds'!AA452</f>
        <v>0</v>
      </c>
    </row>
    <row r="490" spans="1:3" x14ac:dyDescent="0.25">
      <c r="A490" s="53"/>
      <c r="B490" s="53" t="s">
        <v>399</v>
      </c>
      <c r="C490" s="268">
        <f>'3) Investment funds'!AA453</f>
        <v>0</v>
      </c>
    </row>
    <row r="491" spans="1:3" x14ac:dyDescent="0.25">
      <c r="A491" s="53"/>
      <c r="B491" s="53" t="s">
        <v>443</v>
      </c>
      <c r="C491" s="268">
        <f>'3) Investment funds'!AA454</f>
        <v>0</v>
      </c>
    </row>
    <row r="492" spans="1:3" x14ac:dyDescent="0.25">
      <c r="A492" s="53"/>
      <c r="B492" s="53" t="s">
        <v>400</v>
      </c>
      <c r="C492" s="268">
        <f>'3) Investment funds'!AA455</f>
        <v>0</v>
      </c>
    </row>
    <row r="493" spans="1:3" x14ac:dyDescent="0.25">
      <c r="A493" s="53"/>
      <c r="B493" s="53" t="s">
        <v>267</v>
      </c>
      <c r="C493" s="268">
        <f>'3) Investment funds'!AA456</f>
        <v>0</v>
      </c>
    </row>
    <row r="494" spans="1:3" x14ac:dyDescent="0.25">
      <c r="A494" s="53"/>
      <c r="B494" s="53" t="s">
        <v>358</v>
      </c>
      <c r="C494" s="268">
        <f>'3) Investment funds'!F457</f>
        <v>0</v>
      </c>
    </row>
    <row r="495" spans="1:3" x14ac:dyDescent="0.25">
      <c r="A495" s="53"/>
      <c r="B495" s="53" t="s">
        <v>898</v>
      </c>
      <c r="C495" s="268">
        <f>'3) Investment funds'!AA458</f>
        <v>0</v>
      </c>
    </row>
    <row r="496" spans="1:3" x14ac:dyDescent="0.25">
      <c r="A496" s="53"/>
      <c r="C496" s="268"/>
    </row>
    <row r="497" spans="1:3" x14ac:dyDescent="0.25">
      <c r="A497" s="53"/>
      <c r="B497" s="54" t="s">
        <v>566</v>
      </c>
      <c r="C497" s="243"/>
    </row>
    <row r="498" spans="1:3" x14ac:dyDescent="0.25">
      <c r="A498" s="53" t="s">
        <v>477</v>
      </c>
      <c r="B498" s="53" t="s">
        <v>429</v>
      </c>
      <c r="C498" s="270">
        <f>'3) Investment funds'!T464</f>
        <v>0</v>
      </c>
    </row>
    <row r="499" spans="1:3" x14ac:dyDescent="0.25">
      <c r="A499" s="53" t="s">
        <v>478</v>
      </c>
      <c r="B499" s="166" t="s">
        <v>395</v>
      </c>
      <c r="C499" s="270">
        <f>'3) Investment funds'!T466</f>
        <v>0</v>
      </c>
    </row>
    <row r="500" spans="1:3" x14ac:dyDescent="0.25">
      <c r="A500" s="53" t="s">
        <v>479</v>
      </c>
      <c r="B500" s="166" t="s">
        <v>438</v>
      </c>
      <c r="C500" s="243" t="str">
        <f>IF('3) Investment funds'!T468="","","E")&amp;IF('3) Investment funds'!X468="","","S")&amp;IF('3) Investment funds'!AA468="","","G")</f>
        <v/>
      </c>
    </row>
    <row r="501" spans="1:3" x14ac:dyDescent="0.25">
      <c r="A501" s="53" t="s">
        <v>431</v>
      </c>
      <c r="B501" s="53" t="s">
        <v>432</v>
      </c>
      <c r="C501" s="271">
        <f>IF('3) Investment funds'!$V$471="",0,1)</f>
        <v>0</v>
      </c>
    </row>
    <row r="502" spans="1:3" x14ac:dyDescent="0.25">
      <c r="A502" s="53"/>
      <c r="B502" s="53" t="s">
        <v>433</v>
      </c>
      <c r="C502" s="271">
        <f>IF('3) Investment funds'!$W$471="",0,1)</f>
        <v>0</v>
      </c>
    </row>
    <row r="503" spans="1:3" x14ac:dyDescent="0.25">
      <c r="A503" s="53"/>
      <c r="B503" s="53" t="s">
        <v>434</v>
      </c>
      <c r="C503" s="271">
        <f>IF('3) Investment funds'!$X$471="",0,1)</f>
        <v>0</v>
      </c>
    </row>
    <row r="504" spans="1:3" x14ac:dyDescent="0.25">
      <c r="A504" s="53"/>
      <c r="B504" s="53" t="s">
        <v>23</v>
      </c>
      <c r="C504" s="271">
        <f>IF('3) Investment funds'!$Y$471="",0,1)</f>
        <v>0</v>
      </c>
    </row>
    <row r="505" spans="1:3" x14ac:dyDescent="0.25">
      <c r="A505" s="53"/>
      <c r="B505" s="53" t="s">
        <v>171</v>
      </c>
      <c r="C505" s="270">
        <f>'3) Investment funds'!E472</f>
        <v>0</v>
      </c>
    </row>
    <row r="506" spans="1:3" x14ac:dyDescent="0.25">
      <c r="A506" s="53" t="s">
        <v>481</v>
      </c>
      <c r="B506" s="166" t="str">
        <f>'3) Investment funds'!B474</f>
        <v>Do you apply any sustainability standards when developing / selecting your real estate objects / investments?</v>
      </c>
      <c r="C506" s="270">
        <f>'3) Investment funds'!V474</f>
        <v>0</v>
      </c>
    </row>
    <row r="507" spans="1:3" x14ac:dyDescent="0.25">
      <c r="A507" s="53" t="s">
        <v>482</v>
      </c>
      <c r="B507" s="53" t="s">
        <v>439</v>
      </c>
      <c r="C507" s="270">
        <f>IF('3) Investment funds'!T477="",0,1)</f>
        <v>0</v>
      </c>
    </row>
    <row r="508" spans="1:3" x14ac:dyDescent="0.25">
      <c r="A508" s="53"/>
      <c r="B508" s="53" t="s">
        <v>440</v>
      </c>
      <c r="C508" s="268">
        <f>'3) Investment funds'!V477</f>
        <v>0</v>
      </c>
    </row>
    <row r="509" spans="1:3" x14ac:dyDescent="0.25">
      <c r="A509" s="53"/>
      <c r="B509" s="53" t="s">
        <v>441</v>
      </c>
      <c r="C509" s="270">
        <f>IF('3) Investment funds'!T478="",0,1)</f>
        <v>0</v>
      </c>
    </row>
    <row r="510" spans="1:3" x14ac:dyDescent="0.25">
      <c r="A510" s="53"/>
      <c r="B510" s="53" t="s">
        <v>440</v>
      </c>
      <c r="C510" s="268">
        <f>'3) Investment funds'!V478</f>
        <v>0</v>
      </c>
    </row>
    <row r="511" spans="1:3" ht="15.75" thickBot="1" x14ac:dyDescent="0.3">
      <c r="A511" s="53"/>
      <c r="C511" s="268"/>
    </row>
    <row r="512" spans="1:3" x14ac:dyDescent="0.25">
      <c r="A512" s="56" t="s">
        <v>244</v>
      </c>
      <c r="B512" s="56" t="s">
        <v>115</v>
      </c>
      <c r="C512" s="264"/>
    </row>
    <row r="513" spans="2:3" x14ac:dyDescent="0.25">
      <c r="B513" s="224" t="s">
        <v>350</v>
      </c>
      <c r="C513" s="272">
        <f>'4) Mandates and own assets'!X117</f>
        <v>0</v>
      </c>
    </row>
    <row r="514" spans="2:3" x14ac:dyDescent="0.25">
      <c r="B514" s="53" t="s">
        <v>901</v>
      </c>
      <c r="C514" s="243">
        <f>'4) Mandates and own assets'!CU117</f>
        <v>0</v>
      </c>
    </row>
    <row r="515" spans="2:3" x14ac:dyDescent="0.25">
      <c r="C515" s="121"/>
    </row>
    <row r="516" spans="2:3" x14ac:dyDescent="0.25">
      <c r="B516" s="224" t="s">
        <v>53</v>
      </c>
      <c r="C516" s="265">
        <f>SUMIF('4) Mandates and own assets'!T10:T59,"x",'4) Mandates and own assets'!X67:X116)</f>
        <v>0</v>
      </c>
    </row>
    <row r="517" spans="2:3" x14ac:dyDescent="0.25">
      <c r="B517" s="53" t="s">
        <v>527</v>
      </c>
      <c r="C517" s="243">
        <f>SUMIF('4) Mandates and own assets'!CQ10:CQ59,"x",'4) Mandates and own assets'!CU67:CU116)</f>
        <v>0</v>
      </c>
    </row>
    <row r="518" spans="2:3" x14ac:dyDescent="0.25">
      <c r="B518" s="224" t="s">
        <v>238</v>
      </c>
      <c r="C518" s="265">
        <f>SUMIF('4) Mandates and own assets'!U10:U59,"x",'4) Mandates and own assets'!X67:X116)</f>
        <v>0</v>
      </c>
    </row>
    <row r="519" spans="2:3" x14ac:dyDescent="0.25">
      <c r="B519" s="53" t="s">
        <v>528</v>
      </c>
      <c r="C519" s="243">
        <f>SUMIF('4) Mandates and own assets'!CR10:CR59,"x",'4) Mandates and own assets'!CU67:CU116)</f>
        <v>0</v>
      </c>
    </row>
    <row r="520" spans="2:3" x14ac:dyDescent="0.25">
      <c r="B520" s="224" t="s">
        <v>239</v>
      </c>
      <c r="C520" s="265">
        <f>SUMIF('4) Mandates and own assets'!V10:V59,"x",'4) Mandates and own assets'!X67:X116)</f>
        <v>0</v>
      </c>
    </row>
    <row r="521" spans="2:3" x14ac:dyDescent="0.25">
      <c r="B521" s="53" t="s">
        <v>529</v>
      </c>
      <c r="C521" s="243">
        <f>SUMIF('4) Mandates and own assets'!CS10:CS59,"x",'4) Mandates and own assets'!CU67:CU116)</f>
        <v>0</v>
      </c>
    </row>
    <row r="522" spans="2:3" x14ac:dyDescent="0.25">
      <c r="B522" s="224" t="s">
        <v>240</v>
      </c>
      <c r="C522" s="265">
        <f>SUMIF('4) Mandates and own assets'!W10:W59,"x",'4) Mandates and own assets'!X67:X116)</f>
        <v>0</v>
      </c>
    </row>
    <row r="523" spans="2:3" x14ac:dyDescent="0.25">
      <c r="B523" s="53" t="s">
        <v>530</v>
      </c>
      <c r="C523" s="243">
        <f>SUMIF('4) Mandates and own assets'!CT10:CT59,"x",'4) Mandates and own assets'!CU67:CU116)</f>
        <v>0</v>
      </c>
    </row>
    <row r="524" spans="2:3" x14ac:dyDescent="0.25">
      <c r="B524" s="224" t="s">
        <v>241</v>
      </c>
      <c r="C524" s="265">
        <f>SUMIF('4) Mandates and own assets'!X10:X59,"x",'4) Mandates and own assets'!X67:X116)</f>
        <v>0</v>
      </c>
    </row>
    <row r="525" spans="2:3" x14ac:dyDescent="0.25">
      <c r="B525" s="53" t="s">
        <v>531</v>
      </c>
      <c r="C525" s="243">
        <f>SUMIF('4) Mandates and own assets'!CU10:CU59,"x",'4) Mandates and own assets'!CU67:CU116)</f>
        <v>0</v>
      </c>
    </row>
    <row r="526" spans="2:3" x14ac:dyDescent="0.25">
      <c r="B526" s="224" t="s">
        <v>56</v>
      </c>
      <c r="C526" s="265">
        <f>SUMIF('4) Mandates and own assets'!Y10:Y59,"x",'4) Mandates and own assets'!X67:X116)</f>
        <v>0</v>
      </c>
    </row>
    <row r="527" spans="2:3" x14ac:dyDescent="0.25">
      <c r="B527" s="53" t="s">
        <v>532</v>
      </c>
      <c r="C527" s="243">
        <f>SUMIF('4) Mandates and own assets'!CV10:CV59,"x",'4) Mandates and own assets'!CU67:CU116)</f>
        <v>0</v>
      </c>
    </row>
    <row r="528" spans="2:3" x14ac:dyDescent="0.25">
      <c r="B528" s="235" t="s">
        <v>573</v>
      </c>
      <c r="C528" s="266">
        <f>'4) Mandates and own assets'!T403</f>
        <v>0</v>
      </c>
    </row>
    <row r="529" spans="1:3" x14ac:dyDescent="0.25">
      <c r="B529" s="53" t="s">
        <v>574</v>
      </c>
      <c r="C529" s="267">
        <f>IF(C528=0,1,100/C526*C528/100)</f>
        <v>1</v>
      </c>
    </row>
    <row r="530" spans="1:3" x14ac:dyDescent="0.25">
      <c r="B530" s="224" t="s">
        <v>57</v>
      </c>
      <c r="C530" s="265">
        <f>SUMIF('4) Mandates and own assets'!Z10:Z59,"x",'4) Mandates and own assets'!X67:X116)</f>
        <v>0</v>
      </c>
    </row>
    <row r="531" spans="1:3" x14ac:dyDescent="0.25">
      <c r="B531" s="53" t="s">
        <v>533</v>
      </c>
      <c r="C531" s="243">
        <f>SUMIF('4) Mandates and own assets'!CW10:CW59,"x",'4) Mandates and own assets'!CU67:CU116)</f>
        <v>0</v>
      </c>
    </row>
    <row r="532" spans="1:3" x14ac:dyDescent="0.25">
      <c r="B532" s="235" t="s">
        <v>573</v>
      </c>
      <c r="C532" s="266">
        <f>'4) Mandates and own assets'!T439</f>
        <v>0</v>
      </c>
    </row>
    <row r="533" spans="1:3" x14ac:dyDescent="0.25">
      <c r="B533" s="53" t="s">
        <v>575</v>
      </c>
      <c r="C533" s="267">
        <f>IF(C532=0,1,100/C530*C532/100)</f>
        <v>1</v>
      </c>
    </row>
    <row r="534" spans="1:3" x14ac:dyDescent="0.25">
      <c r="B534" s="224" t="s">
        <v>58</v>
      </c>
      <c r="C534" s="265">
        <f>SUMIF('4) Mandates and own assets'!AA10:AA59,"x",'4) Mandates and own assets'!X67:X116)</f>
        <v>0</v>
      </c>
    </row>
    <row r="535" spans="1:3" x14ac:dyDescent="0.25">
      <c r="B535" s="53" t="s">
        <v>555</v>
      </c>
      <c r="C535" s="243">
        <f>SUMIF('4) Mandates and own assets'!CX10:CX59,"&gt;0",'4) Mandates and own assets'!CU67:CU116)</f>
        <v>0</v>
      </c>
    </row>
    <row r="536" spans="1:3" x14ac:dyDescent="0.25">
      <c r="C536" s="243"/>
    </row>
    <row r="537" spans="1:3" x14ac:dyDescent="0.25">
      <c r="B537" s="53" t="s">
        <v>884</v>
      </c>
      <c r="C537" s="243">
        <f>SUMIF('4) Mandates and own assets'!AC10:AC59,"yes",'4) Mandates and own assets'!CU67:CU116)</f>
        <v>0</v>
      </c>
    </row>
    <row r="538" spans="1:3" x14ac:dyDescent="0.25">
      <c r="B538" s="53" t="s">
        <v>885</v>
      </c>
      <c r="C538" s="243">
        <f>SUMIF('4) Mandates and own assets'!AC10:AC59,"no",'4) Mandates and own assets'!CU67:CU116)</f>
        <v>0</v>
      </c>
    </row>
    <row r="539" spans="1:3" x14ac:dyDescent="0.25">
      <c r="B539" s="53" t="s">
        <v>886</v>
      </c>
      <c r="C539" s="243">
        <f>SUMIF('4) Mandates and own assets'!AC10:AC59,"",'4) Mandates and own assets'!CU67:CU116)</f>
        <v>0</v>
      </c>
    </row>
    <row r="540" spans="1:3" x14ac:dyDescent="0.25">
      <c r="C540" s="272"/>
    </row>
    <row r="541" spans="1:3" x14ac:dyDescent="0.25">
      <c r="A541" s="54" t="s">
        <v>551</v>
      </c>
      <c r="B541" s="53" t="s">
        <v>578</v>
      </c>
      <c r="C541" s="268">
        <f>SUMIF('4) Mandates and own assets'!$DC$67:$DC$116,B541,'4) Mandates and own assets'!$CU$67:$CU$116)</f>
        <v>0</v>
      </c>
    </row>
    <row r="542" spans="1:3" x14ac:dyDescent="0.25">
      <c r="B542" s="53" t="s">
        <v>579</v>
      </c>
      <c r="C542" s="268">
        <f>SUMIF('4) Mandates and own assets'!$DC$67:$DC$116,B542,'4) Mandates and own assets'!$CU$67:$CU$116)</f>
        <v>0</v>
      </c>
    </row>
    <row r="543" spans="1:3" x14ac:dyDescent="0.25">
      <c r="B543" s="53" t="s">
        <v>580</v>
      </c>
      <c r="C543" s="268">
        <f>SUMIF('4) Mandates and own assets'!$DC$67:$DC$116,B543,'4) Mandates and own assets'!$CU$67:$CU$116)</f>
        <v>0</v>
      </c>
    </row>
    <row r="544" spans="1:3" x14ac:dyDescent="0.25">
      <c r="B544" s="53" t="s">
        <v>581</v>
      </c>
      <c r="C544" s="268">
        <f>SUMIF('4) Mandates and own assets'!$DC$67:$DC$116,B544,'4) Mandates and own assets'!$CU$67:$CU$116)</f>
        <v>0</v>
      </c>
    </row>
    <row r="545" spans="2:3" x14ac:dyDescent="0.25">
      <c r="B545" s="53" t="s">
        <v>582</v>
      </c>
      <c r="C545" s="268">
        <f>SUMIF('4) Mandates and own assets'!$DC$67:$DC$116,B545,'4) Mandates and own assets'!$CU$67:$CU$116)</f>
        <v>0</v>
      </c>
    </row>
    <row r="546" spans="2:3" x14ac:dyDescent="0.25">
      <c r="B546" s="53" t="s">
        <v>583</v>
      </c>
      <c r="C546" s="268">
        <f>SUMIF('4) Mandates and own assets'!$DC$67:$DC$116,B546,'4) Mandates and own assets'!$CU$67:$CU$116)</f>
        <v>0</v>
      </c>
    </row>
    <row r="547" spans="2:3" x14ac:dyDescent="0.25">
      <c r="B547" s="53" t="s">
        <v>584</v>
      </c>
      <c r="C547" s="268">
        <f>SUMIF('4) Mandates and own assets'!$DC$67:$DC$116,B547,'4) Mandates and own assets'!$CU$67:$CU$116)</f>
        <v>0</v>
      </c>
    </row>
    <row r="548" spans="2:3" x14ac:dyDescent="0.25">
      <c r="B548" s="53" t="s">
        <v>585</v>
      </c>
      <c r="C548" s="268">
        <f>SUMIF('4) Mandates and own assets'!$DC$67:$DC$116,B548,'4) Mandates and own assets'!$CU$67:$CU$116)</f>
        <v>0</v>
      </c>
    </row>
    <row r="549" spans="2:3" x14ac:dyDescent="0.25">
      <c r="B549" s="53" t="s">
        <v>586</v>
      </c>
      <c r="C549" s="268">
        <f>SUMIF('4) Mandates and own assets'!$DC$67:$DC$116,B549,'4) Mandates and own assets'!$CU$67:$CU$116)</f>
        <v>0</v>
      </c>
    </row>
    <row r="550" spans="2:3" x14ac:dyDescent="0.25">
      <c r="B550" s="53" t="s">
        <v>587</v>
      </c>
      <c r="C550" s="268">
        <f>SUMIF('4) Mandates and own assets'!$DC$67:$DC$116,B550,'4) Mandates and own assets'!$CU$67:$CU$116)</f>
        <v>0</v>
      </c>
    </row>
    <row r="551" spans="2:3" x14ac:dyDescent="0.25">
      <c r="B551" s="53" t="s">
        <v>588</v>
      </c>
      <c r="C551" s="268">
        <f>SUMIF('4) Mandates and own assets'!$DC$67:$DC$116,B551,'4) Mandates and own assets'!$CU$67:$CU$116)</f>
        <v>0</v>
      </c>
    </row>
    <row r="552" spans="2:3" x14ac:dyDescent="0.25">
      <c r="B552" s="53" t="s">
        <v>589</v>
      </c>
      <c r="C552" s="268">
        <f>SUMIF('4) Mandates and own assets'!$DC$67:$DC$116,B552,'4) Mandates and own assets'!$CU$67:$CU$116)</f>
        <v>0</v>
      </c>
    </row>
    <row r="553" spans="2:3" x14ac:dyDescent="0.25">
      <c r="B553" s="53" t="s">
        <v>590</v>
      </c>
      <c r="C553" s="268">
        <f>SUMIF('4) Mandates and own assets'!$DC$67:$DC$116,B553,'4) Mandates and own assets'!$CU$67:$CU$116)</f>
        <v>0</v>
      </c>
    </row>
    <row r="554" spans="2:3" x14ac:dyDescent="0.25">
      <c r="B554" s="53" t="s">
        <v>591</v>
      </c>
      <c r="C554" s="268">
        <f>SUMIF('4) Mandates and own assets'!$DC$67:$DC$116,B554,'4) Mandates and own assets'!$CU$67:$CU$116)</f>
        <v>0</v>
      </c>
    </row>
    <row r="555" spans="2:3" x14ac:dyDescent="0.25">
      <c r="B555" s="53" t="s">
        <v>592</v>
      </c>
      <c r="C555" s="268">
        <f>SUMIF('4) Mandates and own assets'!$DC$67:$DC$116,B555,'4) Mandates and own assets'!$CU$67:$CU$116)</f>
        <v>0</v>
      </c>
    </row>
    <row r="556" spans="2:3" x14ac:dyDescent="0.25">
      <c r="B556" s="53" t="s">
        <v>593</v>
      </c>
      <c r="C556" s="268">
        <f>SUMIF('4) Mandates and own assets'!$DC$67:$DC$116,B556,'4) Mandates and own assets'!$CU$67:$CU$116)</f>
        <v>0</v>
      </c>
    </row>
    <row r="557" spans="2:3" x14ac:dyDescent="0.25">
      <c r="B557" s="53" t="s">
        <v>594</v>
      </c>
      <c r="C557" s="268">
        <f>SUMIF('4) Mandates and own assets'!$DC$67:$DC$116,B557,'4) Mandates and own assets'!$CU$67:$CU$116)</f>
        <v>0</v>
      </c>
    </row>
    <row r="558" spans="2:3" x14ac:dyDescent="0.25">
      <c r="B558" s="53" t="s">
        <v>595</v>
      </c>
      <c r="C558" s="268">
        <f>SUMIF('4) Mandates and own assets'!$DC$67:$DC$116,B558,'4) Mandates and own assets'!$CU$67:$CU$116)</f>
        <v>0</v>
      </c>
    </row>
    <row r="559" spans="2:3" x14ac:dyDescent="0.25">
      <c r="B559" s="53" t="s">
        <v>596</v>
      </c>
      <c r="C559" s="268">
        <f>SUMIF('4) Mandates and own assets'!$DC$67:$DC$116,B559,'4) Mandates and own assets'!$CU$67:$CU$116)</f>
        <v>0</v>
      </c>
    </row>
    <row r="560" spans="2:3" x14ac:dyDescent="0.25">
      <c r="B560" s="53" t="s">
        <v>597</v>
      </c>
      <c r="C560" s="268">
        <f>SUMIF('4) Mandates and own assets'!$DC$67:$DC$116,B560,'4) Mandates and own assets'!$CU$67:$CU$116)</f>
        <v>0</v>
      </c>
    </row>
    <row r="561" spans="2:3" x14ac:dyDescent="0.25">
      <c r="B561" s="53" t="s">
        <v>598</v>
      </c>
      <c r="C561" s="268">
        <f>SUMIF('4) Mandates and own assets'!$DC$67:$DC$116,B561,'4) Mandates and own assets'!$CU$67:$CU$116)</f>
        <v>0</v>
      </c>
    </row>
    <row r="562" spans="2:3" x14ac:dyDescent="0.25">
      <c r="B562" s="53" t="s">
        <v>599</v>
      </c>
      <c r="C562" s="268">
        <f>SUMIF('4) Mandates and own assets'!$DC$67:$DC$116,B562,'4) Mandates and own assets'!$CU$67:$CU$116)</f>
        <v>0</v>
      </c>
    </row>
    <row r="563" spans="2:3" x14ac:dyDescent="0.25">
      <c r="B563" s="53" t="s">
        <v>600</v>
      </c>
      <c r="C563" s="268">
        <f>SUMIF('4) Mandates and own assets'!$DC$67:$DC$116,B563,'4) Mandates and own assets'!$CU$67:$CU$116)</f>
        <v>0</v>
      </c>
    </row>
    <row r="564" spans="2:3" x14ac:dyDescent="0.25">
      <c r="B564" s="53" t="s">
        <v>601</v>
      </c>
      <c r="C564" s="268">
        <f>SUMIF('4) Mandates and own assets'!$DC$67:$DC$116,B564,'4) Mandates and own assets'!$CU$67:$CU$116)</f>
        <v>0</v>
      </c>
    </row>
    <row r="565" spans="2:3" x14ac:dyDescent="0.25">
      <c r="B565" s="53" t="s">
        <v>602</v>
      </c>
      <c r="C565" s="268">
        <f>SUMIF('4) Mandates and own assets'!$DC$67:$DC$116,B565,'4) Mandates and own assets'!$CU$67:$CU$116)</f>
        <v>0</v>
      </c>
    </row>
    <row r="566" spans="2:3" x14ac:dyDescent="0.25">
      <c r="B566" s="53" t="s">
        <v>603</v>
      </c>
      <c r="C566" s="268">
        <f>SUMIF('4) Mandates and own assets'!$DC$67:$DC$116,B566,'4) Mandates and own assets'!$CU$67:$CU$116)</f>
        <v>0</v>
      </c>
    </row>
    <row r="567" spans="2:3" x14ac:dyDescent="0.25">
      <c r="B567" s="53" t="s">
        <v>604</v>
      </c>
      <c r="C567" s="268">
        <f>SUMIF('4) Mandates and own assets'!$DC$67:$DC$116,B567,'4) Mandates and own assets'!$CU$67:$CU$116)</f>
        <v>0</v>
      </c>
    </row>
    <row r="568" spans="2:3" x14ac:dyDescent="0.25">
      <c r="B568" s="53" t="s">
        <v>605</v>
      </c>
      <c r="C568" s="268">
        <f>SUMIF('4) Mandates and own assets'!$DC$67:$DC$116,B568,'4) Mandates and own assets'!$CU$67:$CU$116)</f>
        <v>0</v>
      </c>
    </row>
    <row r="569" spans="2:3" x14ac:dyDescent="0.25">
      <c r="B569" s="53" t="s">
        <v>606</v>
      </c>
      <c r="C569" s="268">
        <f>SUMIF('4) Mandates and own assets'!$DC$67:$DC$116,B569,'4) Mandates and own assets'!$CU$67:$CU$116)</f>
        <v>0</v>
      </c>
    </row>
    <row r="570" spans="2:3" x14ac:dyDescent="0.25">
      <c r="B570" s="53" t="s">
        <v>607</v>
      </c>
      <c r="C570" s="268">
        <f>SUMIF('4) Mandates and own assets'!$DC$67:$DC$116,B570,'4) Mandates and own assets'!$CU$67:$CU$116)</f>
        <v>0</v>
      </c>
    </row>
    <row r="571" spans="2:3" x14ac:dyDescent="0.25">
      <c r="B571" s="53" t="s">
        <v>608</v>
      </c>
      <c r="C571" s="268">
        <f>SUMIF('4) Mandates and own assets'!$DC$67:$DC$116,B571,'4) Mandates and own assets'!$CU$67:$CU$116)</f>
        <v>0</v>
      </c>
    </row>
    <row r="572" spans="2:3" x14ac:dyDescent="0.25">
      <c r="B572" s="53" t="s">
        <v>609</v>
      </c>
      <c r="C572" s="268">
        <f>SUMIF('4) Mandates and own assets'!$DC$67:$DC$116,B572,'4) Mandates and own assets'!$CU$67:$CU$116)</f>
        <v>0</v>
      </c>
    </row>
    <row r="573" spans="2:3" x14ac:dyDescent="0.25">
      <c r="B573" s="53" t="s">
        <v>610</v>
      </c>
      <c r="C573" s="268">
        <f>SUMIF('4) Mandates and own assets'!$DC$67:$DC$116,B573,'4) Mandates and own assets'!$CU$67:$CU$116)</f>
        <v>0</v>
      </c>
    </row>
    <row r="574" spans="2:3" x14ac:dyDescent="0.25">
      <c r="B574" s="53" t="s">
        <v>611</v>
      </c>
      <c r="C574" s="268">
        <f>SUMIF('4) Mandates and own assets'!$DC$67:$DC$116,B574,'4) Mandates and own assets'!$CU$67:$CU$116)</f>
        <v>0</v>
      </c>
    </row>
    <row r="575" spans="2:3" x14ac:dyDescent="0.25">
      <c r="B575" s="53" t="s">
        <v>612</v>
      </c>
      <c r="C575" s="268">
        <f>SUMIF('4) Mandates and own assets'!$DC$67:$DC$116,B575,'4) Mandates and own assets'!$CU$67:$CU$116)</f>
        <v>0</v>
      </c>
    </row>
    <row r="576" spans="2:3" x14ac:dyDescent="0.25">
      <c r="B576" s="53" t="s">
        <v>613</v>
      </c>
      <c r="C576" s="268">
        <f>SUMIF('4) Mandates and own assets'!$DC$67:$DC$116,B576,'4) Mandates and own assets'!$CU$67:$CU$116)</f>
        <v>0</v>
      </c>
    </row>
    <row r="577" spans="2:3" x14ac:dyDescent="0.25">
      <c r="B577" s="53" t="s">
        <v>614</v>
      </c>
      <c r="C577" s="268">
        <f>SUMIF('4) Mandates and own assets'!$DC$67:$DC$116,B577,'4) Mandates and own assets'!$CU$67:$CU$116)</f>
        <v>0</v>
      </c>
    </row>
    <row r="578" spans="2:3" x14ac:dyDescent="0.25">
      <c r="B578" s="53" t="s">
        <v>615</v>
      </c>
      <c r="C578" s="268">
        <f>SUMIF('4) Mandates and own assets'!$DC$67:$DC$116,B578,'4) Mandates and own assets'!$CU$67:$CU$116)</f>
        <v>0</v>
      </c>
    </row>
    <row r="579" spans="2:3" x14ac:dyDescent="0.25">
      <c r="B579" s="53" t="s">
        <v>616</v>
      </c>
      <c r="C579" s="268">
        <f>SUMIF('4) Mandates and own assets'!$DC$67:$DC$116,B579,'4) Mandates and own assets'!$CU$67:$CU$116)</f>
        <v>0</v>
      </c>
    </row>
    <row r="580" spans="2:3" x14ac:dyDescent="0.25">
      <c r="B580" s="53" t="s">
        <v>617</v>
      </c>
      <c r="C580" s="268">
        <f>SUMIF('4) Mandates and own assets'!$DC$67:$DC$116,B580,'4) Mandates and own assets'!$CU$67:$CU$116)</f>
        <v>0</v>
      </c>
    </row>
    <row r="581" spans="2:3" x14ac:dyDescent="0.25">
      <c r="B581" s="53" t="s">
        <v>618</v>
      </c>
      <c r="C581" s="268">
        <f>SUMIF('4) Mandates and own assets'!$DC$67:$DC$116,B581,'4) Mandates and own assets'!$CU$67:$CU$116)</f>
        <v>0</v>
      </c>
    </row>
    <row r="582" spans="2:3" x14ac:dyDescent="0.25">
      <c r="B582" s="53" t="s">
        <v>619</v>
      </c>
      <c r="C582" s="268">
        <f>SUMIF('4) Mandates and own assets'!$DC$67:$DC$116,B582,'4) Mandates and own assets'!$CU$67:$CU$116)</f>
        <v>0</v>
      </c>
    </row>
    <row r="583" spans="2:3" x14ac:dyDescent="0.25">
      <c r="B583" s="53" t="s">
        <v>620</v>
      </c>
      <c r="C583" s="268">
        <f>SUMIF('4) Mandates and own assets'!$DC$67:$DC$116,B583,'4) Mandates and own assets'!$CU$67:$CU$116)</f>
        <v>0</v>
      </c>
    </row>
    <row r="584" spans="2:3" x14ac:dyDescent="0.25">
      <c r="B584" s="53" t="s">
        <v>621</v>
      </c>
      <c r="C584" s="268">
        <f>SUMIF('4) Mandates and own assets'!$DC$67:$DC$116,B584,'4) Mandates and own assets'!$CU$67:$CU$116)</f>
        <v>0</v>
      </c>
    </row>
    <row r="585" spans="2:3" x14ac:dyDescent="0.25">
      <c r="B585" s="53" t="s">
        <v>622</v>
      </c>
      <c r="C585" s="268">
        <f>SUMIF('4) Mandates and own assets'!$DC$67:$DC$116,B585,'4) Mandates and own assets'!$CU$67:$CU$116)</f>
        <v>0</v>
      </c>
    </row>
    <row r="586" spans="2:3" x14ac:dyDescent="0.25">
      <c r="B586" s="53" t="s">
        <v>623</v>
      </c>
      <c r="C586" s="268">
        <f>SUMIF('4) Mandates and own assets'!$DC$67:$DC$116,B586,'4) Mandates and own assets'!$CU$67:$CU$116)</f>
        <v>0</v>
      </c>
    </row>
    <row r="587" spans="2:3" x14ac:dyDescent="0.25">
      <c r="B587" s="53" t="s">
        <v>624</v>
      </c>
      <c r="C587" s="268">
        <f>SUMIF('4) Mandates and own assets'!$DC$67:$DC$116,B587,'4) Mandates and own assets'!$CU$67:$CU$116)</f>
        <v>0</v>
      </c>
    </row>
    <row r="588" spans="2:3" x14ac:dyDescent="0.25">
      <c r="B588" s="53" t="s">
        <v>625</v>
      </c>
      <c r="C588" s="268">
        <f>SUMIF('4) Mandates and own assets'!$DC$67:$DC$116,B588,'4) Mandates and own assets'!$CU$67:$CU$116)</f>
        <v>0</v>
      </c>
    </row>
    <row r="589" spans="2:3" x14ac:dyDescent="0.25">
      <c r="B589" s="53" t="s">
        <v>626</v>
      </c>
      <c r="C589" s="268">
        <f>SUMIF('4) Mandates and own assets'!$DC$67:$DC$116,B589,'4) Mandates and own assets'!$CU$67:$CU$116)</f>
        <v>0</v>
      </c>
    </row>
    <row r="590" spans="2:3" x14ac:dyDescent="0.25">
      <c r="B590" s="53" t="s">
        <v>627</v>
      </c>
      <c r="C590" s="268">
        <f>SUMIF('4) Mandates and own assets'!$DC$67:$DC$116,B590,'4) Mandates and own assets'!$CU$67:$CU$116)</f>
        <v>0</v>
      </c>
    </row>
    <row r="591" spans="2:3" x14ac:dyDescent="0.25">
      <c r="B591" s="53" t="s">
        <v>628</v>
      </c>
      <c r="C591" s="268">
        <f>SUMIF('4) Mandates and own assets'!$DC$67:$DC$116,B591,'4) Mandates and own assets'!$CU$67:$CU$116)</f>
        <v>0</v>
      </c>
    </row>
    <row r="592" spans="2:3" x14ac:dyDescent="0.25">
      <c r="B592" s="53" t="s">
        <v>629</v>
      </c>
      <c r="C592" s="268">
        <f>SUMIF('4) Mandates and own assets'!$DC$67:$DC$116,B592,'4) Mandates and own assets'!$CU$67:$CU$116)</f>
        <v>0</v>
      </c>
    </row>
    <row r="593" spans="2:3" x14ac:dyDescent="0.25">
      <c r="B593" s="53" t="s">
        <v>630</v>
      </c>
      <c r="C593" s="268">
        <f>SUMIF('4) Mandates and own assets'!$DC$67:$DC$116,B593,'4) Mandates and own assets'!$CU$67:$CU$116)</f>
        <v>0</v>
      </c>
    </row>
    <row r="594" spans="2:3" x14ac:dyDescent="0.25">
      <c r="B594" s="53" t="s">
        <v>631</v>
      </c>
      <c r="C594" s="268">
        <f>SUMIF('4) Mandates and own assets'!$DC$67:$DC$116,B594,'4) Mandates and own assets'!$CU$67:$CU$116)</f>
        <v>0</v>
      </c>
    </row>
    <row r="595" spans="2:3" x14ac:dyDescent="0.25">
      <c r="B595" s="53" t="s">
        <v>632</v>
      </c>
      <c r="C595" s="268">
        <f>SUMIF('4) Mandates and own assets'!$DC$67:$DC$116,B595,'4) Mandates and own assets'!$CU$67:$CU$116)</f>
        <v>0</v>
      </c>
    </row>
    <row r="596" spans="2:3" x14ac:dyDescent="0.25">
      <c r="B596" s="53" t="s">
        <v>633</v>
      </c>
      <c r="C596" s="268">
        <f>SUMIF('4) Mandates and own assets'!$DC$67:$DC$116,B596,'4) Mandates and own assets'!$CU$67:$CU$116)</f>
        <v>0</v>
      </c>
    </row>
    <row r="597" spans="2:3" x14ac:dyDescent="0.25">
      <c r="B597" s="53" t="s">
        <v>634</v>
      </c>
      <c r="C597" s="268">
        <f>SUMIF('4) Mandates and own assets'!$DC$67:$DC$116,B597,'4) Mandates and own assets'!$CU$67:$CU$116)</f>
        <v>0</v>
      </c>
    </row>
    <row r="598" spans="2:3" x14ac:dyDescent="0.25">
      <c r="B598" s="53" t="s">
        <v>635</v>
      </c>
      <c r="C598" s="268">
        <f>SUMIF('4) Mandates and own assets'!$DC$67:$DC$116,B598,'4) Mandates and own assets'!$CU$67:$CU$116)</f>
        <v>0</v>
      </c>
    </row>
    <row r="599" spans="2:3" x14ac:dyDescent="0.25">
      <c r="B599" s="53" t="s">
        <v>636</v>
      </c>
      <c r="C599" s="268">
        <f>SUMIF('4) Mandates and own assets'!$DC$67:$DC$116,B599,'4) Mandates and own assets'!$CU$67:$CU$116)</f>
        <v>0</v>
      </c>
    </row>
    <row r="600" spans="2:3" x14ac:dyDescent="0.25">
      <c r="B600" s="53" t="s">
        <v>637</v>
      </c>
      <c r="C600" s="268">
        <f>SUMIF('4) Mandates and own assets'!$DC$67:$DC$116,B600,'4) Mandates and own assets'!$CU$67:$CU$116)</f>
        <v>0</v>
      </c>
    </row>
    <row r="601" spans="2:3" x14ac:dyDescent="0.25">
      <c r="B601" s="53" t="s">
        <v>638</v>
      </c>
      <c r="C601" s="268">
        <f>SUMIF('4) Mandates and own assets'!$DC$67:$DC$116,B601,'4) Mandates and own assets'!$CU$67:$CU$116)</f>
        <v>0</v>
      </c>
    </row>
    <row r="602" spans="2:3" x14ac:dyDescent="0.25">
      <c r="B602" s="53" t="s">
        <v>639</v>
      </c>
      <c r="C602" s="268">
        <f>SUMIF('4) Mandates and own assets'!$DC$67:$DC$116,B602,'4) Mandates and own assets'!$CU$67:$CU$116)</f>
        <v>0</v>
      </c>
    </row>
    <row r="603" spans="2:3" x14ac:dyDescent="0.25">
      <c r="B603" s="53" t="s">
        <v>640</v>
      </c>
      <c r="C603" s="268">
        <f>SUMIF('4) Mandates and own assets'!$DC$67:$DC$116,B603,'4) Mandates and own assets'!$CU$67:$CU$116)</f>
        <v>0</v>
      </c>
    </row>
    <row r="604" spans="2:3" x14ac:dyDescent="0.25">
      <c r="B604" s="53" t="s">
        <v>641</v>
      </c>
      <c r="C604" s="268">
        <f>SUMIF('4) Mandates and own assets'!$DC$67:$DC$116,B604,'4) Mandates and own assets'!$CU$67:$CU$116)</f>
        <v>0</v>
      </c>
    </row>
    <row r="605" spans="2:3" x14ac:dyDescent="0.25">
      <c r="B605" s="53" t="s">
        <v>642</v>
      </c>
      <c r="C605" s="268">
        <f>SUMIF('4) Mandates and own assets'!$DC$67:$DC$116,B605,'4) Mandates and own assets'!$CU$67:$CU$116)</f>
        <v>0</v>
      </c>
    </row>
    <row r="606" spans="2:3" x14ac:dyDescent="0.25">
      <c r="B606" s="53" t="s">
        <v>643</v>
      </c>
      <c r="C606" s="268">
        <f>SUMIF('4) Mandates and own assets'!$DC$67:$DC$116,B606,'4) Mandates and own assets'!$CU$67:$CU$116)</f>
        <v>0</v>
      </c>
    </row>
    <row r="607" spans="2:3" x14ac:dyDescent="0.25">
      <c r="B607" s="53" t="s">
        <v>644</v>
      </c>
      <c r="C607" s="268">
        <f>SUMIF('4) Mandates and own assets'!$DC$67:$DC$116,B607,'4) Mandates and own assets'!$CU$67:$CU$116)</f>
        <v>0</v>
      </c>
    </row>
    <row r="608" spans="2:3" x14ac:dyDescent="0.25">
      <c r="B608" s="53" t="s">
        <v>645</v>
      </c>
      <c r="C608" s="268">
        <f>SUMIF('4) Mandates and own assets'!$DC$67:$DC$116,B608,'4) Mandates and own assets'!$CU$67:$CU$116)</f>
        <v>0</v>
      </c>
    </row>
    <row r="609" spans="2:3" x14ac:dyDescent="0.25">
      <c r="B609" s="53" t="s">
        <v>646</v>
      </c>
      <c r="C609" s="268">
        <f>SUMIF('4) Mandates and own assets'!$DC$67:$DC$116,B609,'4) Mandates and own assets'!$CU$67:$CU$116)</f>
        <v>0</v>
      </c>
    </row>
    <row r="610" spans="2:3" x14ac:dyDescent="0.25">
      <c r="B610" s="53" t="s">
        <v>647</v>
      </c>
      <c r="C610" s="268">
        <f>SUMIF('4) Mandates and own assets'!$DC$67:$DC$116,B610,'4) Mandates and own assets'!$CU$67:$CU$116)</f>
        <v>0</v>
      </c>
    </row>
    <row r="611" spans="2:3" x14ac:dyDescent="0.25">
      <c r="B611" s="53" t="s">
        <v>648</v>
      </c>
      <c r="C611" s="268">
        <f>SUMIF('4) Mandates and own assets'!$DC$67:$DC$116,B611,'4) Mandates and own assets'!$CU$67:$CU$116)</f>
        <v>0</v>
      </c>
    </row>
    <row r="612" spans="2:3" x14ac:dyDescent="0.25">
      <c r="B612" s="53" t="s">
        <v>649</v>
      </c>
      <c r="C612" s="268">
        <f>SUMIF('4) Mandates and own assets'!$DC$67:$DC$116,B612,'4) Mandates and own assets'!$CU$67:$CU$116)</f>
        <v>0</v>
      </c>
    </row>
    <row r="613" spans="2:3" x14ac:dyDescent="0.25">
      <c r="B613" s="53" t="s">
        <v>650</v>
      </c>
      <c r="C613" s="268">
        <f>SUMIF('4) Mandates and own assets'!$DC$67:$DC$116,B613,'4) Mandates and own assets'!$CU$67:$CU$116)</f>
        <v>0</v>
      </c>
    </row>
    <row r="614" spans="2:3" x14ac:dyDescent="0.25">
      <c r="B614" s="53" t="s">
        <v>651</v>
      </c>
      <c r="C614" s="268">
        <f>SUMIF('4) Mandates and own assets'!$DC$67:$DC$116,B614,'4) Mandates and own assets'!$CU$67:$CU$116)</f>
        <v>0</v>
      </c>
    </row>
    <row r="615" spans="2:3" x14ac:dyDescent="0.25">
      <c r="B615" s="53" t="s">
        <v>652</v>
      </c>
      <c r="C615" s="268">
        <f>SUMIF('4) Mandates and own assets'!$DC$67:$DC$116,B615,'4) Mandates and own assets'!$CU$67:$CU$116)</f>
        <v>0</v>
      </c>
    </row>
    <row r="616" spans="2:3" x14ac:dyDescent="0.25">
      <c r="B616" s="53" t="s">
        <v>653</v>
      </c>
      <c r="C616" s="268">
        <f>SUMIF('4) Mandates and own assets'!$DC$67:$DC$116,B616,'4) Mandates and own assets'!$CU$67:$CU$116)</f>
        <v>0</v>
      </c>
    </row>
    <row r="617" spans="2:3" x14ac:dyDescent="0.25">
      <c r="B617" s="53" t="s">
        <v>654</v>
      </c>
      <c r="C617" s="268">
        <f>SUMIF('4) Mandates and own assets'!$DC$67:$DC$116,B617,'4) Mandates and own assets'!$CU$67:$CU$116)</f>
        <v>0</v>
      </c>
    </row>
    <row r="618" spans="2:3" x14ac:dyDescent="0.25">
      <c r="B618" s="53" t="s">
        <v>655</v>
      </c>
      <c r="C618" s="268">
        <f>SUMIF('4) Mandates and own assets'!$DC$67:$DC$116,B618,'4) Mandates and own assets'!$CU$67:$CU$116)</f>
        <v>0</v>
      </c>
    </row>
    <row r="619" spans="2:3" x14ac:dyDescent="0.25">
      <c r="B619" s="53" t="s">
        <v>656</v>
      </c>
      <c r="C619" s="268">
        <f>SUMIF('4) Mandates and own assets'!$DC$67:$DC$116,B619,'4) Mandates and own assets'!$CU$67:$CU$116)</f>
        <v>0</v>
      </c>
    </row>
    <row r="620" spans="2:3" x14ac:dyDescent="0.25">
      <c r="B620" s="53" t="s">
        <v>657</v>
      </c>
      <c r="C620" s="268">
        <f>SUMIF('4) Mandates and own assets'!$DC$67:$DC$116,B620,'4) Mandates and own assets'!$CU$67:$CU$116)</f>
        <v>0</v>
      </c>
    </row>
    <row r="621" spans="2:3" x14ac:dyDescent="0.25">
      <c r="B621" s="53" t="s">
        <v>658</v>
      </c>
      <c r="C621" s="268">
        <f>SUMIF('4) Mandates and own assets'!$DC$67:$DC$116,B621,'4) Mandates and own assets'!$CU$67:$CU$116)</f>
        <v>0</v>
      </c>
    </row>
    <row r="622" spans="2:3" x14ac:dyDescent="0.25">
      <c r="B622" s="53" t="s">
        <v>659</v>
      </c>
      <c r="C622" s="268">
        <f>SUMIF('4) Mandates and own assets'!$DC$67:$DC$116,B622,'4) Mandates and own assets'!$CU$67:$CU$116)</f>
        <v>0</v>
      </c>
    </row>
    <row r="623" spans="2:3" x14ac:dyDescent="0.25">
      <c r="B623" s="53" t="s">
        <v>660</v>
      </c>
      <c r="C623" s="268">
        <f>SUMIF('4) Mandates and own assets'!$DC$67:$DC$116,B623,'4) Mandates and own assets'!$CU$67:$CU$116)</f>
        <v>0</v>
      </c>
    </row>
    <row r="624" spans="2:3" x14ac:dyDescent="0.25">
      <c r="B624" s="53" t="s">
        <v>661</v>
      </c>
      <c r="C624" s="268">
        <f>SUMIF('4) Mandates and own assets'!$DC$67:$DC$116,B624,'4) Mandates and own assets'!$CU$67:$CU$116)</f>
        <v>0</v>
      </c>
    </row>
    <row r="625" spans="2:3" x14ac:dyDescent="0.25">
      <c r="B625" s="53" t="s">
        <v>662</v>
      </c>
      <c r="C625" s="268">
        <f>SUMIF('4) Mandates and own assets'!$DC$67:$DC$116,B625,'4) Mandates and own assets'!$CU$67:$CU$116)</f>
        <v>0</v>
      </c>
    </row>
    <row r="626" spans="2:3" x14ac:dyDescent="0.25">
      <c r="B626" s="53" t="s">
        <v>663</v>
      </c>
      <c r="C626" s="268">
        <f>SUMIF('4) Mandates and own assets'!$DC$67:$DC$116,B626,'4) Mandates and own assets'!$CU$67:$CU$116)</f>
        <v>0</v>
      </c>
    </row>
    <row r="627" spans="2:3" x14ac:dyDescent="0.25">
      <c r="B627" s="53" t="s">
        <v>664</v>
      </c>
      <c r="C627" s="268">
        <f>SUMIF('4) Mandates and own assets'!$DC$67:$DC$116,B627,'4) Mandates and own assets'!$CU$67:$CU$116)</f>
        <v>0</v>
      </c>
    </row>
    <row r="628" spans="2:3" x14ac:dyDescent="0.25">
      <c r="B628" s="53" t="s">
        <v>665</v>
      </c>
      <c r="C628" s="268">
        <f>SUMIF('4) Mandates and own assets'!$DC$67:$DC$116,B628,'4) Mandates and own assets'!$CU$67:$CU$116)</f>
        <v>0</v>
      </c>
    </row>
    <row r="629" spans="2:3" x14ac:dyDescent="0.25">
      <c r="B629" s="53" t="s">
        <v>666</v>
      </c>
      <c r="C629" s="268">
        <f>SUMIF('4) Mandates and own assets'!$DC$67:$DC$116,B629,'4) Mandates and own assets'!$CU$67:$CU$116)</f>
        <v>0</v>
      </c>
    </row>
    <row r="630" spans="2:3" x14ac:dyDescent="0.25">
      <c r="B630" s="53" t="s">
        <v>667</v>
      </c>
      <c r="C630" s="268">
        <f>SUMIF('4) Mandates and own assets'!$DC$67:$DC$116,B630,'4) Mandates and own assets'!$CU$67:$CU$116)</f>
        <v>0</v>
      </c>
    </row>
    <row r="631" spans="2:3" x14ac:dyDescent="0.25">
      <c r="B631" s="53" t="s">
        <v>668</v>
      </c>
      <c r="C631" s="268">
        <f>SUMIF('4) Mandates and own assets'!$DC$67:$DC$116,B631,'4) Mandates and own assets'!$CU$67:$CU$116)</f>
        <v>0</v>
      </c>
    </row>
    <row r="632" spans="2:3" x14ac:dyDescent="0.25">
      <c r="B632" s="53" t="s">
        <v>669</v>
      </c>
      <c r="C632" s="268">
        <f>SUMIF('4) Mandates and own assets'!$DC$67:$DC$116,B632,'4) Mandates and own assets'!$CU$67:$CU$116)</f>
        <v>0</v>
      </c>
    </row>
    <row r="633" spans="2:3" x14ac:dyDescent="0.25">
      <c r="B633" s="53" t="s">
        <v>670</v>
      </c>
      <c r="C633" s="268">
        <f>SUMIF('4) Mandates and own assets'!$DC$67:$DC$116,B633,'4) Mandates and own assets'!$CU$67:$CU$116)</f>
        <v>0</v>
      </c>
    </row>
    <row r="634" spans="2:3" x14ac:dyDescent="0.25">
      <c r="B634" s="53" t="s">
        <v>671</v>
      </c>
      <c r="C634" s="268">
        <f>SUMIF('4) Mandates and own assets'!$DC$67:$DC$116,B634,'4) Mandates and own assets'!$CU$67:$CU$116)</f>
        <v>0</v>
      </c>
    </row>
    <row r="635" spans="2:3" x14ac:dyDescent="0.25">
      <c r="B635" s="53" t="s">
        <v>672</v>
      </c>
      <c r="C635" s="268">
        <f>SUMIF('4) Mandates and own assets'!$DC$67:$DC$116,B635,'4) Mandates and own assets'!$CU$67:$CU$116)</f>
        <v>0</v>
      </c>
    </row>
    <row r="636" spans="2:3" x14ac:dyDescent="0.25">
      <c r="B636" s="53" t="s">
        <v>673</v>
      </c>
      <c r="C636" s="268">
        <f>SUMIF('4) Mandates and own assets'!$DC$67:$DC$116,B636,'4) Mandates and own assets'!$CU$67:$CU$116)</f>
        <v>0</v>
      </c>
    </row>
    <row r="637" spans="2:3" x14ac:dyDescent="0.25">
      <c r="B637" s="53" t="s">
        <v>674</v>
      </c>
      <c r="C637" s="268">
        <f>SUMIF('4) Mandates and own assets'!$DC$67:$DC$116,B637,'4) Mandates and own assets'!$CU$67:$CU$116)</f>
        <v>0</v>
      </c>
    </row>
    <row r="638" spans="2:3" x14ac:dyDescent="0.25">
      <c r="B638" s="53" t="s">
        <v>675</v>
      </c>
      <c r="C638" s="268">
        <f>SUMIF('4) Mandates and own assets'!$DC$67:$DC$116,B638,'4) Mandates and own assets'!$CU$67:$CU$116)</f>
        <v>0</v>
      </c>
    </row>
    <row r="639" spans="2:3" x14ac:dyDescent="0.25">
      <c r="B639" s="53" t="s">
        <v>676</v>
      </c>
      <c r="C639" s="268">
        <f>SUMIF('4) Mandates and own assets'!$DC$67:$DC$116,B639,'4) Mandates and own assets'!$CU$67:$CU$116)</f>
        <v>0</v>
      </c>
    </row>
    <row r="640" spans="2:3" x14ac:dyDescent="0.25">
      <c r="B640" s="53" t="s">
        <v>677</v>
      </c>
      <c r="C640" s="268">
        <f>SUMIF('4) Mandates and own assets'!$DC$67:$DC$116,B640,'4) Mandates and own assets'!$CU$67:$CU$116)</f>
        <v>0</v>
      </c>
    </row>
    <row r="641" spans="2:3" x14ac:dyDescent="0.25">
      <c r="B641" s="53" t="s">
        <v>678</v>
      </c>
      <c r="C641" s="268">
        <f>SUMIF('4) Mandates and own assets'!$DC$67:$DC$116,B641,'4) Mandates and own assets'!$CU$67:$CU$116)</f>
        <v>0</v>
      </c>
    </row>
    <row r="642" spans="2:3" x14ac:dyDescent="0.25">
      <c r="B642" s="53" t="s">
        <v>679</v>
      </c>
      <c r="C642" s="268">
        <f>SUMIF('4) Mandates and own assets'!$DC$67:$DC$116,B642,'4) Mandates and own assets'!$CU$67:$CU$116)</f>
        <v>0</v>
      </c>
    </row>
    <row r="643" spans="2:3" x14ac:dyDescent="0.25">
      <c r="B643" s="53" t="s">
        <v>680</v>
      </c>
      <c r="C643" s="268">
        <f>SUMIF('4) Mandates and own assets'!$DC$67:$DC$116,B643,'4) Mandates and own assets'!$CU$67:$CU$116)</f>
        <v>0</v>
      </c>
    </row>
    <row r="644" spans="2:3" x14ac:dyDescent="0.25">
      <c r="B644" s="53" t="s">
        <v>681</v>
      </c>
      <c r="C644" s="268">
        <f>SUMIF('4) Mandates and own assets'!$DC$67:$DC$116,B644,'4) Mandates and own assets'!$CU$67:$CU$116)</f>
        <v>0</v>
      </c>
    </row>
    <row r="645" spans="2:3" x14ac:dyDescent="0.25">
      <c r="B645" s="53" t="s">
        <v>682</v>
      </c>
      <c r="C645" s="268">
        <f>SUMIF('4) Mandates and own assets'!$DC$67:$DC$116,B645,'4) Mandates and own assets'!$CU$67:$CU$116)</f>
        <v>0</v>
      </c>
    </row>
    <row r="646" spans="2:3" x14ac:dyDescent="0.25">
      <c r="B646" s="53" t="s">
        <v>683</v>
      </c>
      <c r="C646" s="268">
        <f>SUMIF('4) Mandates and own assets'!$DC$67:$DC$116,B646,'4) Mandates and own assets'!$CU$67:$CU$116)</f>
        <v>0</v>
      </c>
    </row>
    <row r="647" spans="2:3" x14ac:dyDescent="0.25">
      <c r="B647" s="53" t="s">
        <v>684</v>
      </c>
      <c r="C647" s="268">
        <f>SUMIF('4) Mandates and own assets'!$DC$67:$DC$116,B647,'4) Mandates and own assets'!$CU$67:$CU$116)</f>
        <v>0</v>
      </c>
    </row>
    <row r="648" spans="2:3" x14ac:dyDescent="0.25">
      <c r="B648" s="53" t="s">
        <v>685</v>
      </c>
      <c r="C648" s="268">
        <f>SUMIF('4) Mandates and own assets'!$DC$67:$DC$116,B648,'4) Mandates and own assets'!$CU$67:$CU$116)</f>
        <v>0</v>
      </c>
    </row>
    <row r="649" spans="2:3" x14ac:dyDescent="0.25">
      <c r="B649" s="53" t="s">
        <v>686</v>
      </c>
      <c r="C649" s="268">
        <f>SUMIF('4) Mandates and own assets'!$DC$67:$DC$116,B649,'4) Mandates and own assets'!$CU$67:$CU$116)</f>
        <v>0</v>
      </c>
    </row>
    <row r="650" spans="2:3" x14ac:dyDescent="0.25">
      <c r="B650" s="53" t="s">
        <v>687</v>
      </c>
      <c r="C650" s="268">
        <f>SUMIF('4) Mandates and own assets'!$DC$67:$DC$116,B650,'4) Mandates and own assets'!$CU$67:$CU$116)</f>
        <v>0</v>
      </c>
    </row>
    <row r="651" spans="2:3" x14ac:dyDescent="0.25">
      <c r="B651" s="53" t="s">
        <v>688</v>
      </c>
      <c r="C651" s="268">
        <f>SUMIF('4) Mandates and own assets'!$DC$67:$DC$116,B651,'4) Mandates and own assets'!$CU$67:$CU$116)</f>
        <v>0</v>
      </c>
    </row>
    <row r="652" spans="2:3" x14ac:dyDescent="0.25">
      <c r="B652" s="53" t="s">
        <v>689</v>
      </c>
      <c r="C652" s="268">
        <f>SUMIF('4) Mandates and own assets'!$DC$67:$DC$116,B652,'4) Mandates and own assets'!$CU$67:$CU$116)</f>
        <v>0</v>
      </c>
    </row>
    <row r="653" spans="2:3" x14ac:dyDescent="0.25">
      <c r="B653" s="53" t="s">
        <v>690</v>
      </c>
      <c r="C653" s="268">
        <f>SUMIF('4) Mandates and own assets'!$DC$67:$DC$116,B653,'4) Mandates and own assets'!$CU$67:$CU$116)</f>
        <v>0</v>
      </c>
    </row>
    <row r="654" spans="2:3" x14ac:dyDescent="0.25">
      <c r="B654" s="53" t="s">
        <v>691</v>
      </c>
      <c r="C654" s="268">
        <f>SUMIF('4) Mandates and own assets'!$DC$67:$DC$116,B654,'4) Mandates and own assets'!$CU$67:$CU$116)</f>
        <v>0</v>
      </c>
    </row>
    <row r="655" spans="2:3" x14ac:dyDescent="0.25">
      <c r="B655" s="53" t="s">
        <v>692</v>
      </c>
      <c r="C655" s="268">
        <f>SUMIF('4) Mandates and own assets'!$DC$67:$DC$116,B655,'4) Mandates and own assets'!$CU$67:$CU$116)</f>
        <v>0</v>
      </c>
    </row>
    <row r="656" spans="2:3" x14ac:dyDescent="0.25">
      <c r="B656" s="53" t="s">
        <v>693</v>
      </c>
      <c r="C656" s="268">
        <f>SUMIF('4) Mandates and own assets'!$DC$67:$DC$116,B656,'4) Mandates and own assets'!$CU$67:$CU$116)</f>
        <v>0</v>
      </c>
    </row>
    <row r="657" spans="2:3" x14ac:dyDescent="0.25">
      <c r="B657" s="53" t="s">
        <v>694</v>
      </c>
      <c r="C657" s="268">
        <f>SUMIF('4) Mandates and own assets'!$DC$67:$DC$116,B657,'4) Mandates and own assets'!$CU$67:$CU$116)</f>
        <v>0</v>
      </c>
    </row>
    <row r="658" spans="2:3" x14ac:dyDescent="0.25">
      <c r="B658" s="53" t="s">
        <v>695</v>
      </c>
      <c r="C658" s="268">
        <f>SUMIF('4) Mandates and own assets'!$DC$67:$DC$116,B658,'4) Mandates and own assets'!$CU$67:$CU$116)</f>
        <v>0</v>
      </c>
    </row>
    <row r="659" spans="2:3" x14ac:dyDescent="0.25">
      <c r="B659" s="53" t="s">
        <v>696</v>
      </c>
      <c r="C659" s="268">
        <f>SUMIF('4) Mandates and own assets'!$DC$67:$DC$116,B659,'4) Mandates and own assets'!$CU$67:$CU$116)</f>
        <v>0</v>
      </c>
    </row>
    <row r="660" spans="2:3" x14ac:dyDescent="0.25">
      <c r="B660" s="53" t="s">
        <v>697</v>
      </c>
      <c r="C660" s="268">
        <f>SUMIF('4) Mandates and own assets'!$DC$67:$DC$116,B660,'4) Mandates and own assets'!$CU$67:$CU$116)</f>
        <v>0</v>
      </c>
    </row>
    <row r="661" spans="2:3" x14ac:dyDescent="0.25">
      <c r="B661" s="53" t="s">
        <v>698</v>
      </c>
      <c r="C661" s="268">
        <f>SUMIF('4) Mandates and own assets'!$DC$67:$DC$116,B661,'4) Mandates and own assets'!$CU$67:$CU$116)</f>
        <v>0</v>
      </c>
    </row>
    <row r="662" spans="2:3" x14ac:dyDescent="0.25">
      <c r="B662" s="53" t="s">
        <v>699</v>
      </c>
      <c r="C662" s="268">
        <f>SUMIF('4) Mandates and own assets'!$DC$67:$DC$116,B662,'4) Mandates and own assets'!$CU$67:$CU$116)</f>
        <v>0</v>
      </c>
    </row>
    <row r="663" spans="2:3" x14ac:dyDescent="0.25">
      <c r="B663" s="53" t="s">
        <v>700</v>
      </c>
      <c r="C663" s="268">
        <f>SUMIF('4) Mandates and own assets'!$DC$67:$DC$116,B663,'4) Mandates and own assets'!$CU$67:$CU$116)</f>
        <v>0</v>
      </c>
    </row>
    <row r="664" spans="2:3" x14ac:dyDescent="0.25">
      <c r="B664" s="53" t="s">
        <v>701</v>
      </c>
      <c r="C664" s="268">
        <f>SUMIF('4) Mandates and own assets'!$DC$67:$DC$116,B664,'4) Mandates and own assets'!$CU$67:$CU$116)</f>
        <v>0</v>
      </c>
    </row>
    <row r="665" spans="2:3" x14ac:dyDescent="0.25">
      <c r="B665" s="53" t="s">
        <v>702</v>
      </c>
      <c r="C665" s="268">
        <f>SUMIF('4) Mandates and own assets'!$DC$67:$DC$116,B665,'4) Mandates and own assets'!$CU$67:$CU$116)</f>
        <v>0</v>
      </c>
    </row>
    <row r="666" spans="2:3" x14ac:dyDescent="0.25">
      <c r="B666" s="53" t="s">
        <v>703</v>
      </c>
      <c r="C666" s="268">
        <f>SUMIF('4) Mandates and own assets'!$DC$67:$DC$116,B666,'4) Mandates and own assets'!$CU$67:$CU$116)</f>
        <v>0</v>
      </c>
    </row>
    <row r="667" spans="2:3" x14ac:dyDescent="0.25">
      <c r="B667" s="53" t="s">
        <v>704</v>
      </c>
      <c r="C667" s="268">
        <f>SUMIF('4) Mandates and own assets'!$DC$67:$DC$116,B667,'4) Mandates and own assets'!$CU$67:$CU$116)</f>
        <v>0</v>
      </c>
    </row>
    <row r="668" spans="2:3" x14ac:dyDescent="0.25">
      <c r="B668" s="53" t="s">
        <v>705</v>
      </c>
      <c r="C668" s="268">
        <f>SUMIF('4) Mandates and own assets'!$DC$67:$DC$116,B668,'4) Mandates and own assets'!$CU$67:$CU$116)</f>
        <v>0</v>
      </c>
    </row>
    <row r="669" spans="2:3" x14ac:dyDescent="0.25">
      <c r="B669" s="53" t="s">
        <v>706</v>
      </c>
      <c r="C669" s="268">
        <f>SUMIF('4) Mandates and own assets'!$DC$67:$DC$116,B669,'4) Mandates and own assets'!$CU$67:$CU$116)</f>
        <v>0</v>
      </c>
    </row>
    <row r="670" spans="2:3" x14ac:dyDescent="0.25">
      <c r="B670" s="53" t="s">
        <v>707</v>
      </c>
      <c r="C670" s="268">
        <f>SUMIF('4) Mandates and own assets'!$DC$67:$DC$116,B670,'4) Mandates and own assets'!$CU$67:$CU$116)</f>
        <v>0</v>
      </c>
    </row>
    <row r="671" spans="2:3" x14ac:dyDescent="0.25">
      <c r="B671" s="53" t="s">
        <v>708</v>
      </c>
      <c r="C671" s="268">
        <f>SUMIF('4) Mandates and own assets'!$DC$67:$DC$116,B671,'4) Mandates and own assets'!$CU$67:$CU$116)</f>
        <v>0</v>
      </c>
    </row>
    <row r="672" spans="2:3" x14ac:dyDescent="0.25">
      <c r="B672" s="53" t="s">
        <v>709</v>
      </c>
      <c r="C672" s="268">
        <f>SUMIF('4) Mandates and own assets'!$DC$67:$DC$116,B672,'4) Mandates and own assets'!$CU$67:$CU$116)</f>
        <v>0</v>
      </c>
    </row>
    <row r="673" spans="2:3" x14ac:dyDescent="0.25">
      <c r="B673" s="53" t="s">
        <v>710</v>
      </c>
      <c r="C673" s="268">
        <f>SUMIF('4) Mandates and own assets'!$DC$67:$DC$116,B673,'4) Mandates and own assets'!$CU$67:$CU$116)</f>
        <v>0</v>
      </c>
    </row>
    <row r="674" spans="2:3" x14ac:dyDescent="0.25">
      <c r="B674" s="53" t="s">
        <v>711</v>
      </c>
      <c r="C674" s="268">
        <f>SUMIF('4) Mandates and own assets'!$DC$67:$DC$116,B674,'4) Mandates and own assets'!$CU$67:$CU$116)</f>
        <v>0</v>
      </c>
    </row>
    <row r="675" spans="2:3" x14ac:dyDescent="0.25">
      <c r="B675" s="53" t="s">
        <v>712</v>
      </c>
      <c r="C675" s="268">
        <f>SUMIF('4) Mandates and own assets'!$DC$67:$DC$116,B675,'4) Mandates and own assets'!$CU$67:$CU$116)</f>
        <v>0</v>
      </c>
    </row>
    <row r="676" spans="2:3" x14ac:dyDescent="0.25">
      <c r="B676" s="53" t="s">
        <v>713</v>
      </c>
      <c r="C676" s="268">
        <f>SUMIF('4) Mandates and own assets'!$DC$67:$DC$116,B676,'4) Mandates and own assets'!$CU$67:$CU$116)</f>
        <v>0</v>
      </c>
    </row>
    <row r="677" spans="2:3" x14ac:dyDescent="0.25">
      <c r="B677" s="53" t="s">
        <v>714</v>
      </c>
      <c r="C677" s="268">
        <f>SUMIF('4) Mandates and own assets'!$DC$67:$DC$116,B677,'4) Mandates and own assets'!$CU$67:$CU$116)</f>
        <v>0</v>
      </c>
    </row>
    <row r="678" spans="2:3" x14ac:dyDescent="0.25">
      <c r="B678" s="53" t="s">
        <v>715</v>
      </c>
      <c r="C678" s="268">
        <f>SUMIF('4) Mandates and own assets'!$DC$67:$DC$116,B678,'4) Mandates and own assets'!$CU$67:$CU$116)</f>
        <v>0</v>
      </c>
    </row>
    <row r="679" spans="2:3" x14ac:dyDescent="0.25">
      <c r="B679" s="53" t="s">
        <v>716</v>
      </c>
      <c r="C679" s="268">
        <f>SUMIF('4) Mandates and own assets'!$DC$67:$DC$116,B679,'4) Mandates and own assets'!$CU$67:$CU$116)</f>
        <v>0</v>
      </c>
    </row>
    <row r="680" spans="2:3" x14ac:dyDescent="0.25">
      <c r="B680" s="53" t="s">
        <v>717</v>
      </c>
      <c r="C680" s="268">
        <f>SUMIF('4) Mandates and own assets'!$DC$67:$DC$116,B680,'4) Mandates and own assets'!$CU$67:$CU$116)</f>
        <v>0</v>
      </c>
    </row>
    <row r="681" spans="2:3" x14ac:dyDescent="0.25">
      <c r="B681" s="53" t="s">
        <v>718</v>
      </c>
      <c r="C681" s="268">
        <f>SUMIF('4) Mandates and own assets'!$DC$67:$DC$116,B681,'4) Mandates and own assets'!$CU$67:$CU$116)</f>
        <v>0</v>
      </c>
    </row>
    <row r="682" spans="2:3" x14ac:dyDescent="0.25">
      <c r="B682" s="53" t="s">
        <v>719</v>
      </c>
      <c r="C682" s="268">
        <f>SUMIF('4) Mandates and own assets'!$DC$67:$DC$116,B682,'4) Mandates and own assets'!$CU$67:$CU$116)</f>
        <v>0</v>
      </c>
    </row>
    <row r="683" spans="2:3" x14ac:dyDescent="0.25">
      <c r="B683" s="53" t="s">
        <v>720</v>
      </c>
      <c r="C683" s="268">
        <f>SUMIF('4) Mandates and own assets'!$DC$67:$DC$116,B683,'4) Mandates and own assets'!$CU$67:$CU$116)</f>
        <v>0</v>
      </c>
    </row>
    <row r="684" spans="2:3" x14ac:dyDescent="0.25">
      <c r="B684" s="53" t="s">
        <v>721</v>
      </c>
      <c r="C684" s="268">
        <f>SUMIF('4) Mandates and own assets'!$DC$67:$DC$116,B684,'4) Mandates and own assets'!$CU$67:$CU$116)</f>
        <v>0</v>
      </c>
    </row>
    <row r="685" spans="2:3" x14ac:dyDescent="0.25">
      <c r="B685" s="53" t="s">
        <v>722</v>
      </c>
      <c r="C685" s="268">
        <f>SUMIF('4) Mandates and own assets'!$DC$67:$DC$116,B685,'4) Mandates and own assets'!$CU$67:$CU$116)</f>
        <v>0</v>
      </c>
    </row>
    <row r="686" spans="2:3" x14ac:dyDescent="0.25">
      <c r="B686" s="53" t="s">
        <v>723</v>
      </c>
      <c r="C686" s="268">
        <f>SUMIF('4) Mandates and own assets'!$DC$67:$DC$116,B686,'4) Mandates and own assets'!$CU$67:$CU$116)</f>
        <v>0</v>
      </c>
    </row>
    <row r="687" spans="2:3" x14ac:dyDescent="0.25">
      <c r="B687" s="53" t="s">
        <v>724</v>
      </c>
      <c r="C687" s="268">
        <f>SUMIF('4) Mandates and own assets'!$DC$67:$DC$116,B687,'4) Mandates and own assets'!$CU$67:$CU$116)</f>
        <v>0</v>
      </c>
    </row>
    <row r="688" spans="2:3" x14ac:dyDescent="0.25">
      <c r="B688" s="53" t="s">
        <v>725</v>
      </c>
      <c r="C688" s="268">
        <f>SUMIF('4) Mandates and own assets'!$DC$67:$DC$116,B688,'4) Mandates and own assets'!$CU$67:$CU$116)</f>
        <v>0</v>
      </c>
    </row>
    <row r="689" spans="2:3" x14ac:dyDescent="0.25">
      <c r="B689" s="53" t="s">
        <v>726</v>
      </c>
      <c r="C689" s="268">
        <f>SUMIF('4) Mandates and own assets'!$DC$67:$DC$116,B689,'4) Mandates and own assets'!$CU$67:$CU$116)</f>
        <v>0</v>
      </c>
    </row>
    <row r="690" spans="2:3" x14ac:dyDescent="0.25">
      <c r="B690" s="53" t="s">
        <v>727</v>
      </c>
      <c r="C690" s="268">
        <f>SUMIF('4) Mandates and own assets'!$DC$67:$DC$116,B690,'4) Mandates and own assets'!$CU$67:$CU$116)</f>
        <v>0</v>
      </c>
    </row>
    <row r="691" spans="2:3" x14ac:dyDescent="0.25">
      <c r="B691" s="53" t="s">
        <v>728</v>
      </c>
      <c r="C691" s="268">
        <f>SUMIF('4) Mandates and own assets'!$DC$67:$DC$116,B691,'4) Mandates and own assets'!$CU$67:$CU$116)</f>
        <v>0</v>
      </c>
    </row>
    <row r="692" spans="2:3" x14ac:dyDescent="0.25">
      <c r="B692" s="53" t="s">
        <v>729</v>
      </c>
      <c r="C692" s="268">
        <f>SUMIF('4) Mandates and own assets'!$DC$67:$DC$116,B692,'4) Mandates and own assets'!$CU$67:$CU$116)</f>
        <v>0</v>
      </c>
    </row>
    <row r="693" spans="2:3" x14ac:dyDescent="0.25">
      <c r="B693" s="53" t="s">
        <v>730</v>
      </c>
      <c r="C693" s="268">
        <f>SUMIF('4) Mandates and own assets'!$DC$67:$DC$116,B693,'4) Mandates and own assets'!$CU$67:$CU$116)</f>
        <v>0</v>
      </c>
    </row>
    <row r="694" spans="2:3" x14ac:dyDescent="0.25">
      <c r="B694" s="53" t="s">
        <v>731</v>
      </c>
      <c r="C694" s="268">
        <f>SUMIF('4) Mandates and own assets'!$DC$67:$DC$116,B694,'4) Mandates and own assets'!$CU$67:$CU$116)</f>
        <v>0</v>
      </c>
    </row>
    <row r="695" spans="2:3" x14ac:dyDescent="0.25">
      <c r="B695" s="53" t="s">
        <v>732</v>
      </c>
      <c r="C695" s="268">
        <f>SUMIF('4) Mandates and own assets'!$DC$67:$DC$116,B695,'4) Mandates and own assets'!$CU$67:$CU$116)</f>
        <v>0</v>
      </c>
    </row>
    <row r="696" spans="2:3" x14ac:dyDescent="0.25">
      <c r="B696" s="53" t="s">
        <v>733</v>
      </c>
      <c r="C696" s="268">
        <f>SUMIF('4) Mandates and own assets'!$DC$67:$DC$116,B696,'4) Mandates and own assets'!$CU$67:$CU$116)</f>
        <v>0</v>
      </c>
    </row>
    <row r="697" spans="2:3" x14ac:dyDescent="0.25">
      <c r="B697" s="53" t="s">
        <v>734</v>
      </c>
      <c r="C697" s="268">
        <f>SUMIF('4) Mandates and own assets'!$DC$67:$DC$116,B697,'4) Mandates and own assets'!$CU$67:$CU$116)</f>
        <v>0</v>
      </c>
    </row>
    <row r="698" spans="2:3" x14ac:dyDescent="0.25">
      <c r="B698" s="53" t="s">
        <v>735</v>
      </c>
      <c r="C698" s="268">
        <f>SUMIF('4) Mandates and own assets'!$DC$67:$DC$116,B698,'4) Mandates and own assets'!$CU$67:$CU$116)</f>
        <v>0</v>
      </c>
    </row>
    <row r="699" spans="2:3" x14ac:dyDescent="0.25">
      <c r="B699" s="53" t="s">
        <v>736</v>
      </c>
      <c r="C699" s="268">
        <f>SUMIF('4) Mandates and own assets'!$DC$67:$DC$116,B699,'4) Mandates and own assets'!$CU$67:$CU$116)</f>
        <v>0</v>
      </c>
    </row>
    <row r="700" spans="2:3" x14ac:dyDescent="0.25">
      <c r="B700" s="53" t="s">
        <v>737</v>
      </c>
      <c r="C700" s="268">
        <f>SUMIF('4) Mandates and own assets'!$DC$67:$DC$116,B700,'4) Mandates and own assets'!$CU$67:$CU$116)</f>
        <v>0</v>
      </c>
    </row>
    <row r="701" spans="2:3" x14ac:dyDescent="0.25">
      <c r="B701" s="53" t="s">
        <v>738</v>
      </c>
      <c r="C701" s="268">
        <f>SUMIF('4) Mandates and own assets'!$DC$67:$DC$116,B701,'4) Mandates and own assets'!$CU$67:$CU$116)</f>
        <v>0</v>
      </c>
    </row>
    <row r="702" spans="2:3" x14ac:dyDescent="0.25">
      <c r="B702" s="53" t="s">
        <v>739</v>
      </c>
      <c r="C702" s="268">
        <f>SUMIF('4) Mandates and own assets'!$DC$67:$DC$116,B702,'4) Mandates and own assets'!$CU$67:$CU$116)</f>
        <v>0</v>
      </c>
    </row>
    <row r="703" spans="2:3" x14ac:dyDescent="0.25">
      <c r="B703" s="53" t="s">
        <v>740</v>
      </c>
      <c r="C703" s="268">
        <f>SUMIF('4) Mandates and own assets'!$DC$67:$DC$116,B703,'4) Mandates and own assets'!$CU$67:$CU$116)</f>
        <v>0</v>
      </c>
    </row>
    <row r="704" spans="2:3" x14ac:dyDescent="0.25">
      <c r="B704" s="53" t="s">
        <v>741</v>
      </c>
      <c r="C704" s="268">
        <f>SUMIF('4) Mandates and own assets'!$DC$67:$DC$116,B704,'4) Mandates and own assets'!$CU$67:$CU$116)</f>
        <v>0</v>
      </c>
    </row>
    <row r="705" spans="2:3" x14ac:dyDescent="0.25">
      <c r="B705" s="53" t="s">
        <v>742</v>
      </c>
      <c r="C705" s="268">
        <f>SUMIF('4) Mandates and own assets'!$DC$67:$DC$116,B705,'4) Mandates and own assets'!$CU$67:$CU$116)</f>
        <v>0</v>
      </c>
    </row>
    <row r="706" spans="2:3" x14ac:dyDescent="0.25">
      <c r="B706" s="53" t="s">
        <v>743</v>
      </c>
      <c r="C706" s="268">
        <f>SUMIF('4) Mandates and own assets'!$DC$67:$DC$116,B706,'4) Mandates and own assets'!$CU$67:$CU$116)</f>
        <v>0</v>
      </c>
    </row>
    <row r="707" spans="2:3" x14ac:dyDescent="0.25">
      <c r="B707" s="53" t="s">
        <v>744</v>
      </c>
      <c r="C707" s="268">
        <f>SUMIF('4) Mandates and own assets'!$DC$67:$DC$116,B707,'4) Mandates and own assets'!$CU$67:$CU$116)</f>
        <v>0</v>
      </c>
    </row>
    <row r="708" spans="2:3" x14ac:dyDescent="0.25">
      <c r="B708" s="53" t="s">
        <v>745</v>
      </c>
      <c r="C708" s="268">
        <f>SUMIF('4) Mandates and own assets'!$DC$67:$DC$116,B708,'4) Mandates and own assets'!$CU$67:$CU$116)</f>
        <v>0</v>
      </c>
    </row>
    <row r="709" spans="2:3" x14ac:dyDescent="0.25">
      <c r="B709" s="53" t="s">
        <v>746</v>
      </c>
      <c r="C709" s="268">
        <f>SUMIF('4) Mandates and own assets'!$DC$67:$DC$116,B709,'4) Mandates and own assets'!$CU$67:$CU$116)</f>
        <v>0</v>
      </c>
    </row>
    <row r="710" spans="2:3" x14ac:dyDescent="0.25">
      <c r="B710" s="53" t="s">
        <v>747</v>
      </c>
      <c r="C710" s="268">
        <f>SUMIF('4) Mandates and own assets'!$DC$67:$DC$116,B710,'4) Mandates and own assets'!$CU$67:$CU$116)</f>
        <v>0</v>
      </c>
    </row>
    <row r="711" spans="2:3" x14ac:dyDescent="0.25">
      <c r="B711" s="53" t="s">
        <v>748</v>
      </c>
      <c r="C711" s="268">
        <f>SUMIF('4) Mandates and own assets'!$DC$67:$DC$116,B711,'4) Mandates and own assets'!$CU$67:$CU$116)</f>
        <v>0</v>
      </c>
    </row>
    <row r="712" spans="2:3" x14ac:dyDescent="0.25">
      <c r="B712" s="53" t="s">
        <v>749</v>
      </c>
      <c r="C712" s="268">
        <f>SUMIF('4) Mandates and own assets'!$DC$67:$DC$116,B712,'4) Mandates and own assets'!$CU$67:$CU$116)</f>
        <v>0</v>
      </c>
    </row>
    <row r="713" spans="2:3" x14ac:dyDescent="0.25">
      <c r="B713" s="53" t="s">
        <v>750</v>
      </c>
      <c r="C713" s="268">
        <f>SUMIF('4) Mandates and own assets'!$DC$67:$DC$116,B713,'4) Mandates and own assets'!$CU$67:$CU$116)</f>
        <v>0</v>
      </c>
    </row>
    <row r="714" spans="2:3" x14ac:dyDescent="0.25">
      <c r="B714" s="53" t="s">
        <v>751</v>
      </c>
      <c r="C714" s="268">
        <f>SUMIF('4) Mandates and own assets'!$DC$67:$DC$116,B714,'4) Mandates and own assets'!$CU$67:$CU$116)</f>
        <v>0</v>
      </c>
    </row>
    <row r="715" spans="2:3" x14ac:dyDescent="0.25">
      <c r="B715" s="53" t="s">
        <v>752</v>
      </c>
      <c r="C715" s="268">
        <f>SUMIF('4) Mandates and own assets'!$DC$67:$DC$116,B715,'4) Mandates and own assets'!$CU$67:$CU$116)</f>
        <v>0</v>
      </c>
    </row>
    <row r="716" spans="2:3" x14ac:dyDescent="0.25">
      <c r="B716" s="53" t="s">
        <v>753</v>
      </c>
      <c r="C716" s="268">
        <f>SUMIF('4) Mandates and own assets'!$DC$67:$DC$116,B716,'4) Mandates and own assets'!$CU$67:$CU$116)</f>
        <v>0</v>
      </c>
    </row>
    <row r="717" spans="2:3" x14ac:dyDescent="0.25">
      <c r="B717" s="53" t="s">
        <v>754</v>
      </c>
      <c r="C717" s="268">
        <f>SUMIF('4) Mandates and own assets'!$DC$67:$DC$116,B717,'4) Mandates and own assets'!$CU$67:$CU$116)</f>
        <v>0</v>
      </c>
    </row>
    <row r="718" spans="2:3" x14ac:dyDescent="0.25">
      <c r="B718" s="53" t="s">
        <v>755</v>
      </c>
      <c r="C718" s="268">
        <f>SUMIF('4) Mandates and own assets'!$DC$67:$DC$116,B718,'4) Mandates and own assets'!$CU$67:$CU$116)</f>
        <v>0</v>
      </c>
    </row>
    <row r="719" spans="2:3" x14ac:dyDescent="0.25">
      <c r="B719" s="53" t="s">
        <v>756</v>
      </c>
      <c r="C719" s="268">
        <f>SUMIF('4) Mandates and own assets'!$DC$67:$DC$116,B719,'4) Mandates and own assets'!$CU$67:$CU$116)</f>
        <v>0</v>
      </c>
    </row>
    <row r="720" spans="2:3" x14ac:dyDescent="0.25">
      <c r="B720" s="53" t="s">
        <v>757</v>
      </c>
      <c r="C720" s="268">
        <f>SUMIF('4) Mandates and own assets'!$DC$67:$DC$116,B720,'4) Mandates and own assets'!$CU$67:$CU$116)</f>
        <v>0</v>
      </c>
    </row>
    <row r="721" spans="2:3" x14ac:dyDescent="0.25">
      <c r="B721" s="53" t="s">
        <v>758</v>
      </c>
      <c r="C721" s="268">
        <f>SUMIF('4) Mandates and own assets'!$DC$67:$DC$116,B721,'4) Mandates and own assets'!$CU$67:$CU$116)</f>
        <v>0</v>
      </c>
    </row>
    <row r="722" spans="2:3" x14ac:dyDescent="0.25">
      <c r="B722" s="53" t="s">
        <v>759</v>
      </c>
      <c r="C722" s="268">
        <f>SUMIF('4) Mandates and own assets'!$DC$67:$DC$116,B722,'4) Mandates and own assets'!$CU$67:$CU$116)</f>
        <v>0</v>
      </c>
    </row>
    <row r="723" spans="2:3" x14ac:dyDescent="0.25">
      <c r="B723" s="53" t="s">
        <v>760</v>
      </c>
      <c r="C723" s="268">
        <f>SUMIF('4) Mandates and own assets'!$DC$67:$DC$116,B723,'4) Mandates and own assets'!$CU$67:$CU$116)</f>
        <v>0</v>
      </c>
    </row>
    <row r="724" spans="2:3" x14ac:dyDescent="0.25">
      <c r="B724" s="53" t="s">
        <v>761</v>
      </c>
      <c r="C724" s="268">
        <f>SUMIF('4) Mandates and own assets'!$DC$67:$DC$116,B724,'4) Mandates and own assets'!$CU$67:$CU$116)</f>
        <v>0</v>
      </c>
    </row>
    <row r="725" spans="2:3" x14ac:dyDescent="0.25">
      <c r="B725" s="53" t="s">
        <v>762</v>
      </c>
      <c r="C725" s="268">
        <f>SUMIF('4) Mandates and own assets'!$DC$67:$DC$116,B725,'4) Mandates and own assets'!$CU$67:$CU$116)</f>
        <v>0</v>
      </c>
    </row>
    <row r="726" spans="2:3" x14ac:dyDescent="0.25">
      <c r="B726" s="53" t="s">
        <v>763</v>
      </c>
      <c r="C726" s="268">
        <f>SUMIF('4) Mandates and own assets'!$DC$67:$DC$116,B726,'4) Mandates and own assets'!$CU$67:$CU$116)</f>
        <v>0</v>
      </c>
    </row>
    <row r="727" spans="2:3" x14ac:dyDescent="0.25">
      <c r="B727" s="53" t="s">
        <v>764</v>
      </c>
      <c r="C727" s="268">
        <f>SUMIF('4) Mandates and own assets'!$DC$67:$DC$116,B727,'4) Mandates and own assets'!$CU$67:$CU$116)</f>
        <v>0</v>
      </c>
    </row>
    <row r="728" spans="2:3" x14ac:dyDescent="0.25">
      <c r="B728" s="53" t="s">
        <v>765</v>
      </c>
      <c r="C728" s="268">
        <f>SUMIF('4) Mandates and own assets'!$DC$67:$DC$116,B728,'4) Mandates and own assets'!$CU$67:$CU$116)</f>
        <v>0</v>
      </c>
    </row>
    <row r="729" spans="2:3" x14ac:dyDescent="0.25">
      <c r="B729" s="53" t="s">
        <v>766</v>
      </c>
      <c r="C729" s="268">
        <f>SUMIF('4) Mandates and own assets'!$DC$67:$DC$116,B729,'4) Mandates and own assets'!$CU$67:$CU$116)</f>
        <v>0</v>
      </c>
    </row>
    <row r="730" spans="2:3" x14ac:dyDescent="0.25">
      <c r="B730" s="53" t="s">
        <v>767</v>
      </c>
      <c r="C730" s="268">
        <f>SUMIF('4) Mandates and own assets'!$DC$67:$DC$116,B730,'4) Mandates and own assets'!$CU$67:$CU$116)</f>
        <v>0</v>
      </c>
    </row>
    <row r="731" spans="2:3" x14ac:dyDescent="0.25">
      <c r="B731" s="53" t="s">
        <v>768</v>
      </c>
      <c r="C731" s="268">
        <f>SUMIF('4) Mandates and own assets'!$DC$67:$DC$116,B731,'4) Mandates and own assets'!$CU$67:$CU$116)</f>
        <v>0</v>
      </c>
    </row>
    <row r="732" spans="2:3" x14ac:dyDescent="0.25">
      <c r="B732" s="53" t="s">
        <v>769</v>
      </c>
      <c r="C732" s="268">
        <f>SUMIF('4) Mandates and own assets'!$DC$67:$DC$116,B732,'4) Mandates and own assets'!$CU$67:$CU$116)</f>
        <v>0</v>
      </c>
    </row>
    <row r="733" spans="2:3" x14ac:dyDescent="0.25">
      <c r="B733" s="53" t="s">
        <v>770</v>
      </c>
      <c r="C733" s="268">
        <f>SUMIF('4) Mandates and own assets'!$DC$67:$DC$116,B733,'4) Mandates and own assets'!$CU$67:$CU$116)</f>
        <v>0</v>
      </c>
    </row>
    <row r="734" spans="2:3" x14ac:dyDescent="0.25">
      <c r="B734" s="53" t="s">
        <v>771</v>
      </c>
      <c r="C734" s="268">
        <f>SUMIF('4) Mandates and own assets'!$DC$67:$DC$116,B734,'4) Mandates and own assets'!$CU$67:$CU$116)</f>
        <v>0</v>
      </c>
    </row>
    <row r="735" spans="2:3" x14ac:dyDescent="0.25">
      <c r="B735" s="53" t="s">
        <v>772</v>
      </c>
      <c r="C735" s="268">
        <f>SUMIF('4) Mandates and own assets'!$DC$67:$DC$116,B735,'4) Mandates and own assets'!$CU$67:$CU$116)</f>
        <v>0</v>
      </c>
    </row>
    <row r="736" spans="2:3" x14ac:dyDescent="0.25">
      <c r="B736" s="53" t="s">
        <v>773</v>
      </c>
      <c r="C736" s="268">
        <f>SUMIF('4) Mandates and own assets'!$DC$67:$DC$116,B736,'4) Mandates and own assets'!$CU$67:$CU$116)</f>
        <v>0</v>
      </c>
    </row>
    <row r="737" spans="2:3" x14ac:dyDescent="0.25">
      <c r="B737" s="53" t="s">
        <v>774</v>
      </c>
      <c r="C737" s="268">
        <f>SUMIF('4) Mandates and own assets'!$DC$67:$DC$116,B737,'4) Mandates and own assets'!$CU$67:$CU$116)</f>
        <v>0</v>
      </c>
    </row>
    <row r="738" spans="2:3" x14ac:dyDescent="0.25">
      <c r="B738" s="53" t="s">
        <v>775</v>
      </c>
      <c r="C738" s="268">
        <f>SUMIF('4) Mandates and own assets'!$DC$67:$DC$116,B738,'4) Mandates and own assets'!$CU$67:$CU$116)</f>
        <v>0</v>
      </c>
    </row>
    <row r="739" spans="2:3" x14ac:dyDescent="0.25">
      <c r="B739" s="53" t="s">
        <v>776</v>
      </c>
      <c r="C739" s="268">
        <f>SUMIF('4) Mandates and own assets'!$DC$67:$DC$116,B739,'4) Mandates and own assets'!$CU$67:$CU$116)</f>
        <v>0</v>
      </c>
    </row>
    <row r="740" spans="2:3" x14ac:dyDescent="0.25">
      <c r="B740" s="53" t="s">
        <v>777</v>
      </c>
      <c r="C740" s="268">
        <f>SUMIF('4) Mandates and own assets'!$DC$67:$DC$116,B740,'4) Mandates and own assets'!$CU$67:$CU$116)</f>
        <v>0</v>
      </c>
    </row>
    <row r="741" spans="2:3" x14ac:dyDescent="0.25">
      <c r="B741" s="53" t="s">
        <v>778</v>
      </c>
      <c r="C741" s="268">
        <f>SUMIF('4) Mandates and own assets'!$DC$67:$DC$116,B741,'4) Mandates and own assets'!$CU$67:$CU$116)</f>
        <v>0</v>
      </c>
    </row>
    <row r="742" spans="2:3" x14ac:dyDescent="0.25">
      <c r="B742" s="53" t="s">
        <v>779</v>
      </c>
      <c r="C742" s="268">
        <f>SUMIF('4) Mandates and own assets'!$DC$67:$DC$116,B742,'4) Mandates and own assets'!$CU$67:$CU$116)</f>
        <v>0</v>
      </c>
    </row>
    <row r="743" spans="2:3" x14ac:dyDescent="0.25">
      <c r="B743" s="53" t="s">
        <v>780</v>
      </c>
      <c r="C743" s="268">
        <f>SUMIF('4) Mandates and own assets'!$DC$67:$DC$116,B743,'4) Mandates and own assets'!$CU$67:$CU$116)</f>
        <v>0</v>
      </c>
    </row>
    <row r="744" spans="2:3" x14ac:dyDescent="0.25">
      <c r="B744" s="53" t="s">
        <v>781</v>
      </c>
      <c r="C744" s="268">
        <f>SUMIF('4) Mandates and own assets'!$DC$67:$DC$116,B744,'4) Mandates and own assets'!$CU$67:$CU$116)</f>
        <v>0</v>
      </c>
    </row>
    <row r="745" spans="2:3" x14ac:dyDescent="0.25">
      <c r="B745" s="53" t="s">
        <v>782</v>
      </c>
      <c r="C745" s="268">
        <f>SUMIF('4) Mandates and own assets'!$DC$67:$DC$116,B745,'4) Mandates and own assets'!$CU$67:$CU$116)</f>
        <v>0</v>
      </c>
    </row>
    <row r="746" spans="2:3" x14ac:dyDescent="0.25">
      <c r="B746" s="53" t="s">
        <v>783</v>
      </c>
      <c r="C746" s="268">
        <f>SUMIF('4) Mandates and own assets'!$DC$67:$DC$116,B746,'4) Mandates and own assets'!$CU$67:$CU$116)</f>
        <v>0</v>
      </c>
    </row>
    <row r="747" spans="2:3" x14ac:dyDescent="0.25">
      <c r="B747" s="53" t="s">
        <v>784</v>
      </c>
      <c r="C747" s="268">
        <f>SUMIF('4) Mandates and own assets'!$DC$67:$DC$116,B747,'4) Mandates and own assets'!$CU$67:$CU$116)</f>
        <v>0</v>
      </c>
    </row>
    <row r="748" spans="2:3" x14ac:dyDescent="0.25">
      <c r="B748" s="53" t="s">
        <v>785</v>
      </c>
      <c r="C748" s="268">
        <f>SUMIF('4) Mandates and own assets'!$DC$67:$DC$116,B748,'4) Mandates and own assets'!$CU$67:$CU$116)</f>
        <v>0</v>
      </c>
    </row>
    <row r="749" spans="2:3" x14ac:dyDescent="0.25">
      <c r="B749" s="53" t="s">
        <v>786</v>
      </c>
      <c r="C749" s="268">
        <f>SUMIF('4) Mandates and own assets'!$DC$67:$DC$116,B749,'4) Mandates and own assets'!$CU$67:$CU$116)</f>
        <v>0</v>
      </c>
    </row>
    <row r="750" spans="2:3" x14ac:dyDescent="0.25">
      <c r="B750" s="53" t="s">
        <v>787</v>
      </c>
      <c r="C750" s="268">
        <f>SUMIF('4) Mandates and own assets'!$DC$67:$DC$116,B750,'4) Mandates and own assets'!$CU$67:$CU$116)</f>
        <v>0</v>
      </c>
    </row>
    <row r="751" spans="2:3" x14ac:dyDescent="0.25">
      <c r="B751" s="53" t="s">
        <v>788</v>
      </c>
      <c r="C751" s="268">
        <f>SUMIF('4) Mandates and own assets'!$DC$67:$DC$116,B751,'4) Mandates and own assets'!$CU$67:$CU$116)</f>
        <v>0</v>
      </c>
    </row>
    <row r="752" spans="2:3" x14ac:dyDescent="0.25">
      <c r="B752" s="53" t="s">
        <v>789</v>
      </c>
      <c r="C752" s="268">
        <f>SUMIF('4) Mandates and own assets'!$DC$67:$DC$116,B752,'4) Mandates and own assets'!$CU$67:$CU$116)</f>
        <v>0</v>
      </c>
    </row>
    <row r="753" spans="2:3" x14ac:dyDescent="0.25">
      <c r="B753" s="53" t="s">
        <v>790</v>
      </c>
      <c r="C753" s="268">
        <f>SUMIF('4) Mandates and own assets'!$DC$67:$DC$116,B753,'4) Mandates and own assets'!$CU$67:$CU$116)</f>
        <v>0</v>
      </c>
    </row>
    <row r="754" spans="2:3" x14ac:dyDescent="0.25">
      <c r="B754" s="53" t="s">
        <v>791</v>
      </c>
      <c r="C754" s="268">
        <f>SUMIF('4) Mandates and own assets'!$DC$67:$DC$116,B754,'4) Mandates and own assets'!$CU$67:$CU$116)</f>
        <v>0</v>
      </c>
    </row>
    <row r="755" spans="2:3" x14ac:dyDescent="0.25">
      <c r="B755" s="53" t="s">
        <v>792</v>
      </c>
      <c r="C755" s="268">
        <f>SUMIF('4) Mandates and own assets'!$DC$67:$DC$116,B755,'4) Mandates and own assets'!$CU$67:$CU$116)</f>
        <v>0</v>
      </c>
    </row>
    <row r="756" spans="2:3" x14ac:dyDescent="0.25">
      <c r="B756" s="53" t="s">
        <v>793</v>
      </c>
      <c r="C756" s="268">
        <f>SUMIF('4) Mandates and own assets'!$DC$67:$DC$116,B756,'4) Mandates and own assets'!$CU$67:$CU$116)</f>
        <v>0</v>
      </c>
    </row>
    <row r="757" spans="2:3" x14ac:dyDescent="0.25">
      <c r="B757" s="53" t="s">
        <v>794</v>
      </c>
      <c r="C757" s="268">
        <f>SUMIF('4) Mandates and own assets'!$DC$67:$DC$116,B757,'4) Mandates and own assets'!$CU$67:$CU$116)</f>
        <v>0</v>
      </c>
    </row>
    <row r="758" spans="2:3" x14ac:dyDescent="0.25">
      <c r="B758" s="53" t="s">
        <v>795</v>
      </c>
      <c r="C758" s="268">
        <f>SUMIF('4) Mandates and own assets'!$DC$67:$DC$116,B758,'4) Mandates and own assets'!$CU$67:$CU$116)</f>
        <v>0</v>
      </c>
    </row>
    <row r="759" spans="2:3" x14ac:dyDescent="0.25">
      <c r="B759" s="53" t="s">
        <v>796</v>
      </c>
      <c r="C759" s="268">
        <f>SUMIF('4) Mandates and own assets'!$DC$67:$DC$116,B759,'4) Mandates and own assets'!$CU$67:$CU$116)</f>
        <v>0</v>
      </c>
    </row>
    <row r="760" spans="2:3" x14ac:dyDescent="0.25">
      <c r="B760" s="53" t="s">
        <v>797</v>
      </c>
      <c r="C760" s="268">
        <f>SUMIF('4) Mandates and own assets'!$DC$67:$DC$116,B760,'4) Mandates and own assets'!$CU$67:$CU$116)</f>
        <v>0</v>
      </c>
    </row>
    <row r="761" spans="2:3" x14ac:dyDescent="0.25">
      <c r="B761" s="53" t="s">
        <v>798</v>
      </c>
      <c r="C761" s="268">
        <f>SUMIF('4) Mandates and own assets'!$DC$67:$DC$116,B761,'4) Mandates and own assets'!$CU$67:$CU$116)</f>
        <v>0</v>
      </c>
    </row>
    <row r="762" spans="2:3" x14ac:dyDescent="0.25">
      <c r="B762" s="53" t="s">
        <v>799</v>
      </c>
      <c r="C762" s="268">
        <f>SUMIF('4) Mandates and own assets'!$DC$67:$DC$116,B762,'4) Mandates and own assets'!$CU$67:$CU$116)</f>
        <v>0</v>
      </c>
    </row>
    <row r="763" spans="2:3" x14ac:dyDescent="0.25">
      <c r="B763" s="53" t="s">
        <v>800</v>
      </c>
      <c r="C763" s="268">
        <f>SUMIF('4) Mandates and own assets'!$DC$67:$DC$116,B763,'4) Mandates and own assets'!$CU$67:$CU$116)</f>
        <v>0</v>
      </c>
    </row>
    <row r="764" spans="2:3" x14ac:dyDescent="0.25">
      <c r="B764" s="53" t="s">
        <v>801</v>
      </c>
      <c r="C764" s="268">
        <f>SUMIF('4) Mandates and own assets'!$DC$67:$DC$116,B764,'4) Mandates and own assets'!$CU$67:$CU$116)</f>
        <v>0</v>
      </c>
    </row>
    <row r="765" spans="2:3" x14ac:dyDescent="0.25">
      <c r="B765" s="53" t="s">
        <v>802</v>
      </c>
      <c r="C765" s="268">
        <f>SUMIF('4) Mandates and own assets'!$DC$67:$DC$116,B765,'4) Mandates and own assets'!$CU$67:$CU$116)</f>
        <v>0</v>
      </c>
    </row>
    <row r="766" spans="2:3" x14ac:dyDescent="0.25">
      <c r="B766" s="53" t="s">
        <v>803</v>
      </c>
      <c r="C766" s="268">
        <f>SUMIF('4) Mandates and own assets'!$DC$67:$DC$116,B766,'4) Mandates and own assets'!$CU$67:$CU$116)</f>
        <v>0</v>
      </c>
    </row>
    <row r="767" spans="2:3" x14ac:dyDescent="0.25">
      <c r="B767" s="53" t="s">
        <v>804</v>
      </c>
      <c r="C767" s="268">
        <f>SUMIF('4) Mandates and own assets'!$DC$67:$DC$116,B767,'4) Mandates and own assets'!$CU$67:$CU$116)</f>
        <v>0</v>
      </c>
    </row>
    <row r="768" spans="2:3" x14ac:dyDescent="0.25">
      <c r="B768" s="53" t="s">
        <v>805</v>
      </c>
      <c r="C768" s="268">
        <f>SUMIF('4) Mandates and own assets'!$DC$67:$DC$116,B768,'4) Mandates and own assets'!$CU$67:$CU$116)</f>
        <v>0</v>
      </c>
    </row>
    <row r="769" spans="2:3" x14ac:dyDescent="0.25">
      <c r="B769" s="53" t="s">
        <v>806</v>
      </c>
      <c r="C769" s="268">
        <f>SUMIF('4) Mandates and own assets'!$DC$67:$DC$116,B769,'4) Mandates and own assets'!$CU$67:$CU$116)</f>
        <v>0</v>
      </c>
    </row>
    <row r="770" spans="2:3" x14ac:dyDescent="0.25">
      <c r="B770" s="53" t="s">
        <v>807</v>
      </c>
      <c r="C770" s="268">
        <f>SUMIF('4) Mandates and own assets'!$DC$67:$DC$116,B770,'4) Mandates and own assets'!$CU$67:$CU$116)</f>
        <v>0</v>
      </c>
    </row>
    <row r="771" spans="2:3" x14ac:dyDescent="0.25">
      <c r="B771" s="53" t="s">
        <v>808</v>
      </c>
      <c r="C771" s="268">
        <f>SUMIF('4) Mandates and own assets'!$DC$67:$DC$116,B771,'4) Mandates and own assets'!$CU$67:$CU$116)</f>
        <v>0</v>
      </c>
    </row>
    <row r="772" spans="2:3" x14ac:dyDescent="0.25">
      <c r="B772" s="53" t="s">
        <v>809</v>
      </c>
      <c r="C772" s="268">
        <f>SUMIF('4) Mandates and own assets'!$DC$67:$DC$116,B772,'4) Mandates and own assets'!$CU$67:$CU$116)</f>
        <v>0</v>
      </c>
    </row>
    <row r="773" spans="2:3" x14ac:dyDescent="0.25">
      <c r="B773" s="53" t="s">
        <v>810</v>
      </c>
      <c r="C773" s="268">
        <f>SUMIF('4) Mandates and own assets'!$DC$67:$DC$116,B773,'4) Mandates and own assets'!$CU$67:$CU$116)</f>
        <v>0</v>
      </c>
    </row>
    <row r="774" spans="2:3" x14ac:dyDescent="0.25">
      <c r="B774" s="53" t="s">
        <v>811</v>
      </c>
      <c r="C774" s="268">
        <f>SUMIF('4) Mandates and own assets'!$DC$67:$DC$116,B774,'4) Mandates and own assets'!$CU$67:$CU$116)</f>
        <v>0</v>
      </c>
    </row>
    <row r="775" spans="2:3" x14ac:dyDescent="0.25">
      <c r="B775" s="53" t="s">
        <v>812</v>
      </c>
      <c r="C775" s="268">
        <f>SUMIF('4) Mandates and own assets'!$DC$67:$DC$116,B775,'4) Mandates and own assets'!$CU$67:$CU$116)</f>
        <v>0</v>
      </c>
    </row>
    <row r="776" spans="2:3" x14ac:dyDescent="0.25">
      <c r="B776" s="53" t="s">
        <v>813</v>
      </c>
      <c r="C776" s="268">
        <f>SUMIF('4) Mandates and own assets'!$DC$67:$DC$116,B776,'4) Mandates and own assets'!$CU$67:$CU$116)</f>
        <v>0</v>
      </c>
    </row>
    <row r="777" spans="2:3" x14ac:dyDescent="0.25">
      <c r="B777" s="53" t="s">
        <v>814</v>
      </c>
      <c r="C777" s="268">
        <f>SUMIF('4) Mandates and own assets'!$DC$67:$DC$116,B777,'4) Mandates and own assets'!$CU$67:$CU$116)</f>
        <v>0</v>
      </c>
    </row>
    <row r="778" spans="2:3" x14ac:dyDescent="0.25">
      <c r="B778" s="53" t="s">
        <v>815</v>
      </c>
      <c r="C778" s="268">
        <f>SUMIF('4) Mandates and own assets'!$DC$67:$DC$116,B778,'4) Mandates and own assets'!$CU$67:$CU$116)</f>
        <v>0</v>
      </c>
    </row>
    <row r="779" spans="2:3" x14ac:dyDescent="0.25">
      <c r="B779" s="53" t="s">
        <v>816</v>
      </c>
      <c r="C779" s="268">
        <f>SUMIF('4) Mandates and own assets'!$DC$67:$DC$116,B779,'4) Mandates and own assets'!$CU$67:$CU$116)</f>
        <v>0</v>
      </c>
    </row>
    <row r="780" spans="2:3" x14ac:dyDescent="0.25">
      <c r="B780" s="53" t="s">
        <v>817</v>
      </c>
      <c r="C780" s="268">
        <f>SUMIF('4) Mandates and own assets'!$DC$67:$DC$116,B780,'4) Mandates and own assets'!$CU$67:$CU$116)</f>
        <v>0</v>
      </c>
    </row>
    <row r="781" spans="2:3" x14ac:dyDescent="0.25">
      <c r="B781" s="53" t="s">
        <v>818</v>
      </c>
      <c r="C781" s="268">
        <f>SUMIF('4) Mandates and own assets'!$DC$67:$DC$116,B781,'4) Mandates and own assets'!$CU$67:$CU$116)</f>
        <v>0</v>
      </c>
    </row>
    <row r="782" spans="2:3" x14ac:dyDescent="0.25">
      <c r="B782" s="53" t="s">
        <v>819</v>
      </c>
      <c r="C782" s="268">
        <f>SUMIF('4) Mandates and own assets'!$DC$67:$DC$116,B782,'4) Mandates and own assets'!$CU$67:$CU$116)</f>
        <v>0</v>
      </c>
    </row>
    <row r="783" spans="2:3" x14ac:dyDescent="0.25">
      <c r="B783" s="53" t="s">
        <v>820</v>
      </c>
      <c r="C783" s="268">
        <f>SUMIF('4) Mandates and own assets'!$DC$67:$DC$116,B783,'4) Mandates and own assets'!$CU$67:$CU$116)</f>
        <v>0</v>
      </c>
    </row>
    <row r="784" spans="2:3" x14ac:dyDescent="0.25">
      <c r="B784" s="53" t="s">
        <v>821</v>
      </c>
      <c r="C784" s="268">
        <f>SUMIF('4) Mandates and own assets'!$DC$67:$DC$116,B784,'4) Mandates and own assets'!$CU$67:$CU$116)</f>
        <v>0</v>
      </c>
    </row>
    <row r="785" spans="2:3" x14ac:dyDescent="0.25">
      <c r="B785" s="53" t="s">
        <v>822</v>
      </c>
      <c r="C785" s="268">
        <f>SUMIF('4) Mandates and own assets'!$DC$67:$DC$116,B785,'4) Mandates and own assets'!$CU$67:$CU$116)</f>
        <v>0</v>
      </c>
    </row>
    <row r="786" spans="2:3" x14ac:dyDescent="0.25">
      <c r="B786" s="53" t="s">
        <v>823</v>
      </c>
      <c r="C786" s="268">
        <f>SUMIF('4) Mandates and own assets'!$DC$67:$DC$116,B786,'4) Mandates and own assets'!$CU$67:$CU$116)</f>
        <v>0</v>
      </c>
    </row>
    <row r="787" spans="2:3" x14ac:dyDescent="0.25">
      <c r="B787" s="53" t="s">
        <v>824</v>
      </c>
      <c r="C787" s="268">
        <f>SUMIF('4) Mandates and own assets'!$DC$67:$DC$116,B787,'4) Mandates and own assets'!$CU$67:$CU$116)</f>
        <v>0</v>
      </c>
    </row>
    <row r="788" spans="2:3" x14ac:dyDescent="0.25">
      <c r="B788" s="53" t="s">
        <v>825</v>
      </c>
      <c r="C788" s="268">
        <f>SUMIF('4) Mandates and own assets'!$DC$67:$DC$116,B788,'4) Mandates and own assets'!$CU$67:$CU$116)</f>
        <v>0</v>
      </c>
    </row>
    <row r="789" spans="2:3" x14ac:dyDescent="0.25">
      <c r="B789" s="53" t="s">
        <v>826</v>
      </c>
      <c r="C789" s="268">
        <f>SUMIF('4) Mandates and own assets'!$DC$67:$DC$116,B789,'4) Mandates and own assets'!$CU$67:$CU$116)</f>
        <v>0</v>
      </c>
    </row>
    <row r="790" spans="2:3" x14ac:dyDescent="0.25">
      <c r="B790" s="53" t="s">
        <v>827</v>
      </c>
      <c r="C790" s="268">
        <f>SUMIF('4) Mandates and own assets'!$DC$67:$DC$116,B790,'4) Mandates and own assets'!$CU$67:$CU$116)</f>
        <v>0</v>
      </c>
    </row>
    <row r="791" spans="2:3" x14ac:dyDescent="0.25">
      <c r="B791" s="53" t="s">
        <v>828</v>
      </c>
      <c r="C791" s="268">
        <f>SUMIF('4) Mandates and own assets'!$DC$67:$DC$116,B791,'4) Mandates and own assets'!$CU$67:$CU$116)</f>
        <v>0</v>
      </c>
    </row>
    <row r="792" spans="2:3" x14ac:dyDescent="0.25">
      <c r="B792" s="53" t="s">
        <v>829</v>
      </c>
      <c r="C792" s="268">
        <f>SUMIF('4) Mandates and own assets'!$DC$67:$DC$116,B792,'4) Mandates and own assets'!$CU$67:$CU$116)</f>
        <v>0</v>
      </c>
    </row>
    <row r="793" spans="2:3" x14ac:dyDescent="0.25">
      <c r="B793" s="53" t="s">
        <v>830</v>
      </c>
      <c r="C793" s="268">
        <f>SUMIF('4) Mandates and own assets'!$DC$67:$DC$116,B793,'4) Mandates and own assets'!$CU$67:$CU$116)</f>
        <v>0</v>
      </c>
    </row>
    <row r="794" spans="2:3" x14ac:dyDescent="0.25">
      <c r="B794" s="53" t="s">
        <v>831</v>
      </c>
      <c r="C794" s="268">
        <f>SUMIF('4) Mandates and own assets'!$DC$67:$DC$116,B794,'4) Mandates and own assets'!$CU$67:$CU$116)</f>
        <v>0</v>
      </c>
    </row>
    <row r="795" spans="2:3" x14ac:dyDescent="0.25">
      <c r="B795" s="53" t="s">
        <v>832</v>
      </c>
      <c r="C795" s="268">
        <f>SUMIF('4) Mandates and own assets'!$DC$67:$DC$116,B795,'4) Mandates and own assets'!$CU$67:$CU$116)</f>
        <v>0</v>
      </c>
    </row>
    <row r="796" spans="2:3" x14ac:dyDescent="0.25">
      <c r="C796" s="272"/>
    </row>
    <row r="797" spans="2:3" x14ac:dyDescent="0.25">
      <c r="B797" s="123" t="s">
        <v>255</v>
      </c>
      <c r="C797" s="243"/>
    </row>
    <row r="798" spans="2:3" x14ac:dyDescent="0.25">
      <c r="B798" s="224" t="s">
        <v>64</v>
      </c>
      <c r="C798" s="265">
        <f>SUMPRODUCT('4) Mandates and own assets'!$AF$67:$AF$116,'4) Mandates and own assets'!$X$67:$X$116)</f>
        <v>0</v>
      </c>
    </row>
    <row r="799" spans="2:3" x14ac:dyDescent="0.25">
      <c r="B799" s="53" t="s">
        <v>535</v>
      </c>
      <c r="C799" s="243">
        <f>SUMPRODUCT('4) Mandates and own assets'!$AF$67:$AF$116,'4) Mandates and own assets'!$CU$67:$CU$116)</f>
        <v>0</v>
      </c>
    </row>
    <row r="800" spans="2:3" x14ac:dyDescent="0.25">
      <c r="B800" s="224" t="s">
        <v>63</v>
      </c>
      <c r="C800" s="265">
        <f>SUMPRODUCT('4) Mandates and own assets'!$AC$67:$AC$116,'4) Mandates and own assets'!$X$67:$X$116)</f>
        <v>0</v>
      </c>
    </row>
    <row r="801" spans="2:3" x14ac:dyDescent="0.25">
      <c r="B801" s="53" t="s">
        <v>536</v>
      </c>
      <c r="C801" s="243">
        <f>SUMPRODUCT('4) Mandates and own assets'!$AC$67:$AC$116,'4) Mandates and own assets'!$CU$67:$CU$116)</f>
        <v>0</v>
      </c>
    </row>
    <row r="802" spans="2:3" x14ac:dyDescent="0.25">
      <c r="C802" s="53"/>
    </row>
    <row r="803" spans="2:3" x14ac:dyDescent="0.25">
      <c r="B803" s="123" t="s">
        <v>127</v>
      </c>
      <c r="C803" s="243"/>
    </row>
    <row r="804" spans="2:3" x14ac:dyDescent="0.25">
      <c r="B804" s="224" t="s">
        <v>70</v>
      </c>
      <c r="C804" s="265">
        <f>SUMPRODUCT('4) Mandates and own assets'!$T$126:$T$175,'4) Mandates and own assets'!$X$67:$X$116)</f>
        <v>0</v>
      </c>
    </row>
    <row r="805" spans="2:3" x14ac:dyDescent="0.25">
      <c r="B805" s="53" t="s">
        <v>538</v>
      </c>
      <c r="C805" s="243">
        <f>SUMPRODUCT('4) Mandates and own assets'!$T$126:$T$175,'4) Mandates and own assets'!$CU$67:$CU$116)</f>
        <v>0</v>
      </c>
    </row>
    <row r="806" spans="2:3" x14ac:dyDescent="0.25">
      <c r="B806" s="224" t="s">
        <v>71</v>
      </c>
      <c r="C806" s="265">
        <f>SUMPRODUCT('4) Mandates and own assets'!$X$126:$X$175,'4) Mandates and own assets'!$X$67:$X$116)</f>
        <v>0</v>
      </c>
    </row>
    <row r="807" spans="2:3" x14ac:dyDescent="0.25">
      <c r="B807" s="53" t="s">
        <v>539</v>
      </c>
      <c r="C807" s="243">
        <f>SUMPRODUCT('4) Mandates and own assets'!$X$126:$X$175,'4) Mandates and own assets'!$CU$67:$CU$116)</f>
        <v>0</v>
      </c>
    </row>
    <row r="808" spans="2:3" x14ac:dyDescent="0.25">
      <c r="B808" s="224" t="s">
        <v>242</v>
      </c>
      <c r="C808" s="265">
        <f>SUMPRODUCT('4) Mandates and own assets'!$AB$126:$AB$175,'4) Mandates and own assets'!$X$67:$X$116)</f>
        <v>0</v>
      </c>
    </row>
    <row r="809" spans="2:3" x14ac:dyDescent="0.25">
      <c r="B809" s="53" t="s">
        <v>540</v>
      </c>
      <c r="C809" s="243">
        <f>SUMPRODUCT('4) Mandates and own assets'!$AB$126:$AB$175,'4) Mandates and own assets'!$CU$67:$CU$116)</f>
        <v>0</v>
      </c>
    </row>
    <row r="810" spans="2:3" x14ac:dyDescent="0.25">
      <c r="B810" s="224" t="s">
        <v>243</v>
      </c>
      <c r="C810" s="265">
        <f>SUMPRODUCT('4) Mandates and own assets'!$AF$126:$AF$175,'4) Mandates and own assets'!$X$67:$X$116)</f>
        <v>0</v>
      </c>
    </row>
    <row r="811" spans="2:3" x14ac:dyDescent="0.25">
      <c r="B811" s="53" t="s">
        <v>541</v>
      </c>
      <c r="C811" s="243">
        <f>SUMPRODUCT('4) Mandates and own assets'!$AF$126:$AF$175,'4) Mandates and own assets'!$CU$67:$CU$116)</f>
        <v>0</v>
      </c>
    </row>
    <row r="812" spans="2:3" x14ac:dyDescent="0.25">
      <c r="B812" s="224" t="s">
        <v>73</v>
      </c>
      <c r="C812" s="265">
        <f>SUMPRODUCT('4) Mandates and own assets'!$AJ$126:$AJ$175,'4) Mandates and own assets'!$X$67:$X$116)</f>
        <v>0</v>
      </c>
    </row>
    <row r="813" spans="2:3" x14ac:dyDescent="0.25">
      <c r="B813" s="53" t="s">
        <v>542</v>
      </c>
      <c r="C813" s="243">
        <f>SUMPRODUCT('4) Mandates and own assets'!$AJ$126:$AJ$175,'4) Mandates and own assets'!$CU$67:$CU$116)</f>
        <v>0</v>
      </c>
    </row>
    <row r="814" spans="2:3" x14ac:dyDescent="0.25">
      <c r="B814" s="224" t="s">
        <v>74</v>
      </c>
      <c r="C814" s="265">
        <f>SUMPRODUCT('4) Mandates and own assets'!$AN$126:$AN$175,'4) Mandates and own assets'!$X$67:$X$116)</f>
        <v>0</v>
      </c>
    </row>
    <row r="815" spans="2:3" x14ac:dyDescent="0.25">
      <c r="B815" s="53" t="s">
        <v>543</v>
      </c>
      <c r="C815" s="243">
        <f>SUMPRODUCT('4) Mandates and own assets'!$AN$126:$AN$175,'4) Mandates and own assets'!$CU$67:$CU$116)</f>
        <v>0</v>
      </c>
    </row>
    <row r="816" spans="2:3" x14ac:dyDescent="0.25">
      <c r="B816" s="224" t="s">
        <v>251</v>
      </c>
      <c r="C816" s="265">
        <f>SUMPRODUCT('4) Mandates and own assets'!$AR$126:$AR$175,'4) Mandates and own assets'!$X$67:$X$116)</f>
        <v>0</v>
      </c>
    </row>
    <row r="817" spans="2:5" x14ac:dyDescent="0.25">
      <c r="B817" s="53" t="s">
        <v>544</v>
      </c>
      <c r="C817" s="243">
        <f>SUMPRODUCT('4) Mandates and own assets'!$AR$126:$AR$175,'4) Mandates and own assets'!$CU$67:$CU$116)</f>
        <v>0</v>
      </c>
    </row>
    <row r="818" spans="2:5" x14ac:dyDescent="0.25">
      <c r="B818" s="224" t="s">
        <v>76</v>
      </c>
      <c r="C818" s="265">
        <f>SUMPRODUCT('4) Mandates and own assets'!$AV$126:$AV$175,'4) Mandates and own assets'!$X$67:$X$116)</f>
        <v>0</v>
      </c>
    </row>
    <row r="819" spans="2:5" x14ac:dyDescent="0.25">
      <c r="B819" s="53" t="s">
        <v>545</v>
      </c>
      <c r="C819" s="243">
        <f>SUMPRODUCT('4) Mandates and own assets'!$AV$126:$AV$175,'4) Mandates and own assets'!$CU$67:$CU$116)</f>
        <v>0</v>
      </c>
    </row>
    <row r="820" spans="2:5" x14ac:dyDescent="0.25">
      <c r="B820" s="225" t="s">
        <v>77</v>
      </c>
      <c r="C820" s="265">
        <f>SUMPRODUCT('4) Mandates and own assets'!$AZ$126:$AZ$175,'4) Mandates and own assets'!$X$67:$X$116)</f>
        <v>0</v>
      </c>
    </row>
    <row r="821" spans="2:5" x14ac:dyDescent="0.25">
      <c r="B821" s="55" t="s">
        <v>546</v>
      </c>
      <c r="C821" s="243">
        <f>SUMPRODUCT('4) Mandates and own assets'!$AZ$126:$AZ$175,'4) Mandates and own assets'!$CU$67:$CU$116)</f>
        <v>0</v>
      </c>
    </row>
    <row r="822" spans="2:5" x14ac:dyDescent="0.25">
      <c r="B822" s="225" t="s">
        <v>78</v>
      </c>
      <c r="C822" s="265">
        <f>SUMPRODUCT('4) Mandates and own assets'!$BD$126:$BD$175,'4) Mandates and own assets'!$X$67:$X$116)</f>
        <v>0</v>
      </c>
    </row>
    <row r="823" spans="2:5" x14ac:dyDescent="0.25">
      <c r="B823" s="55" t="s">
        <v>547</v>
      </c>
      <c r="C823" s="243">
        <f>SUMPRODUCT('4) Mandates and own assets'!$BD$126:$BD$175,'4) Mandates and own assets'!$CU$67:$CU$116)</f>
        <v>0</v>
      </c>
    </row>
    <row r="824" spans="2:5" x14ac:dyDescent="0.25">
      <c r="B824" s="224" t="s">
        <v>252</v>
      </c>
      <c r="C824" s="265">
        <f>SUMPRODUCT('4) Mandates and own assets'!$BH$126:$BH$175,'4) Mandates and own assets'!$X$67:$X$116)</f>
        <v>0</v>
      </c>
    </row>
    <row r="825" spans="2:5" x14ac:dyDescent="0.25">
      <c r="B825" s="53" t="s">
        <v>548</v>
      </c>
      <c r="C825" s="243">
        <f>SUMPRODUCT('4) Mandates and own assets'!$BH$126:$BH$175,'4) Mandates and own assets'!$CU$67:$CU$116)</f>
        <v>0</v>
      </c>
    </row>
    <row r="826" spans="2:5" x14ac:dyDescent="0.25">
      <c r="B826" s="224" t="s">
        <v>171</v>
      </c>
      <c r="C826" s="265">
        <f>SUMPRODUCT('4) Mandates and own assets'!$BL$126:$BL$175,'4) Mandates and own assets'!$X$67:$X$116)</f>
        <v>0</v>
      </c>
      <c r="E826" s="59"/>
    </row>
    <row r="827" spans="2:5" x14ac:dyDescent="0.25">
      <c r="B827" s="53" t="s">
        <v>549</v>
      </c>
      <c r="C827" s="243">
        <f>SUMPRODUCT('4) Mandates and own assets'!$BL$126:$BL$175,'4) Mandates and own assets'!$CU$67:$CU$116)</f>
        <v>0</v>
      </c>
      <c r="E827" s="59"/>
    </row>
    <row r="828" spans="2:5" x14ac:dyDescent="0.25">
      <c r="B828" s="55" t="s">
        <v>363</v>
      </c>
      <c r="C828" s="53" t="str">
        <f>CONCATENATE("(1) ",'4) Mandates and own assets'!BP126,"; (2) ",'4) Mandates and own assets'!BP127,"; (3) ",'4) Mandates and own assets'!BP128,"; (4) ",'4) Mandates and own assets'!BP129,"; (5) ",'4) Mandates and own assets'!BP130,"; (6) ",'4) Mandates and own assets'!BP131,"; (7) ",'4) Mandates and own assets'!BP132,"; (8) ",'4) Mandates and own assets'!BP133,"; (9) ",'4) Mandates and own assets'!BP134,"; (10) ",'4) Mandates and own assets'!BP135,"; (11) ",'4) Mandates and own assets'!BP136,"; (12) ",'4) Mandates and own assets'!BP137,"; (13) ",'4) Mandates and own assets'!BP138,"; (14) ",'4) Mandates and own assets'!BP139,"; (15) ",'4) Mandates and own assets'!BP140,"; (16) ",'4) Mandates and own assets'!BP141,"; (17) ",'4) Mandates and own assets'!BP142,"; (18) ",'4) Mandates and own assets'!BP143,"; (19) ",'4) Mandates and own assets'!BP144,"; (20) ",'4) Mandates and own assets'!BP145,"; (21) ",'4) Mandates and own assets'!BP146,"; (22) ",'4) Mandates and own assets'!BP147,"; (23) ",'4) Mandates and own assets'!BP148,"; (24) ",'4) Mandates and own assets'!BP149,"; (25) ",'4) Mandates and own assets'!BP150, "; (26) ",'4) Mandates and own assets'!BP151," ; (27) ",'4) Mandates and own assets'!BP152," ; (28) ",'4) Mandates and own assets'!BP153," ; (29) ",'4) Mandates and own assets'!BP154," ; (30) ",'4) Mandates and own assets'!BP155," ; (31) ",'4) Mandates and own assets'!BP156," ; (32) ",'4) Mandates and own assets'!BP157," ; (33) ",'4) Mandates and own assets'!BP158," ; (34) ",'4) Mandates and own assets'!BP159," ; (35) ",'4) Mandates and own assets'!BP160," ; (36) ",'4) Mandates and own assets'!BP161," ; (37) ",'4) Mandates and own assets'!BP162," ; (38) ",'4) Mandates and own assets'!BP163," ; (39) ",'4) Mandates and own assets'!BP164," ; (40) ",'4) Mandates and own assets'!BP165," ; (41) ",'4) Mandates and own assets'!BP166," ; (42) ",'4) Mandates and own assets'!BP167," ; (43) ",'4) Mandates and own assets'!BP168," ; (44) ",'4) Mandates and own assets'!BP169," ; (45) ",'4) Mandates and own assets'!BP170," ; (46) ",'4) Mandates and own assets'!BP171," ; (47) ",'4) Mandates and own assets'!BP172," ; (48) ",'4) Mandates and own assets'!BP173," ; (49) ",'4) Mandates and own assets'!BP174," ; (50) ",'4) Mandates and own assets'!BP175)</f>
        <v xml:space="preserve">(1) ; (2) ; (3) ; (4) ; (5) ; (6) ; (7) ; (8) ; (9) ; (10) ; (11) ; (12) ; (13) ; (14) ; (15) ; (16) ; (17) ; (18) ; (19) ; (20) ; (21) ; (22) ; (23) ; (24) ; (25) ; (26)  ; (27)  ; (28)  ; (29)  ; (30)  ; (31)  ; (32)  ; (33)  ; (34)  ; (35)  ; (36)  ; (37)  ; (38)  ; (39)  ; (40)  ; (41)  ; (42)  ; (43)  ; (44)  ; (45)  ; (46)  ; (47)  ; (48)  ; (49)  ; (50) </v>
      </c>
      <c r="E828" s="59"/>
    </row>
    <row r="829" spans="2:5" x14ac:dyDescent="0.25">
      <c r="B829" s="55"/>
      <c r="C829" s="53"/>
      <c r="E829" s="59"/>
    </row>
    <row r="830" spans="2:5" x14ac:dyDescent="0.25">
      <c r="B830" s="55"/>
      <c r="C830" s="53"/>
      <c r="E830" s="59"/>
    </row>
    <row r="831" spans="2:5" x14ac:dyDescent="0.25">
      <c r="B831" s="123" t="s">
        <v>348</v>
      </c>
      <c r="C831" s="243"/>
      <c r="E831" s="59"/>
    </row>
    <row r="832" spans="2:5" x14ac:dyDescent="0.25">
      <c r="B832" s="55" t="s">
        <v>89</v>
      </c>
      <c r="C832" s="243">
        <f>SUMIF('4) Mandates and own assets'!$T$187:$T$236,"x",'4) Mandates and own assets'!$BU$187:$BU$236)</f>
        <v>0</v>
      </c>
      <c r="E832" s="59"/>
    </row>
    <row r="833" spans="2:5" x14ac:dyDescent="0.25">
      <c r="B833" s="55" t="s">
        <v>90</v>
      </c>
      <c r="C833" s="243">
        <f>SUMIF('4) Mandates and own assets'!$U$187:$U$236,"x",'4) Mandates and own assets'!$BU$187:$BU$236)</f>
        <v>0</v>
      </c>
      <c r="E833" s="59"/>
    </row>
    <row r="834" spans="2:5" x14ac:dyDescent="0.25">
      <c r="B834" s="55" t="s">
        <v>253</v>
      </c>
      <c r="C834" s="243">
        <f>SUMIF('4) Mandates and own assets'!$V$187:$V$236,"x",'4) Mandates and own assets'!$BU$187:$BU$236)</f>
        <v>0</v>
      </c>
      <c r="E834" s="59"/>
    </row>
    <row r="835" spans="2:5" x14ac:dyDescent="0.25">
      <c r="B835" s="55" t="s">
        <v>91</v>
      </c>
      <c r="C835" s="243">
        <f>SUMIF('4) Mandates and own assets'!$W$187:$W$236,"x",'4) Mandates and own assets'!$BU$187:$BU$236)</f>
        <v>0</v>
      </c>
      <c r="E835" s="59"/>
    </row>
    <row r="836" spans="2:5" x14ac:dyDescent="0.25">
      <c r="B836" s="225" t="s">
        <v>93</v>
      </c>
      <c r="C836" s="265">
        <f>SUMIF('4) Mandates and own assets'!$X$187:$X$236,"x",'4) Mandates and own assets'!$BU$187:$BU$236)</f>
        <v>0</v>
      </c>
      <c r="E836" s="59"/>
    </row>
    <row r="837" spans="2:5" x14ac:dyDescent="0.25">
      <c r="B837" s="55" t="s">
        <v>562</v>
      </c>
      <c r="C837" s="243">
        <f>SUMIF('4) Mandates and own assets'!$X$187:$X$236,"x",'4) Mandates and own assets'!$BV$187:$BV$236)</f>
        <v>0</v>
      </c>
      <c r="E837" s="59"/>
    </row>
    <row r="838" spans="2:5" x14ac:dyDescent="0.25">
      <c r="B838" s="225" t="s">
        <v>92</v>
      </c>
      <c r="C838" s="265">
        <f>SUMIF('4) Mandates and own assets'!$Y$187:$Y$236,"x",'4) Mandates and own assets'!$BU$187:$BU$236)</f>
        <v>0</v>
      </c>
      <c r="E838" s="59"/>
    </row>
    <row r="839" spans="2:5" x14ac:dyDescent="0.25">
      <c r="B839" s="285" t="s">
        <v>565</v>
      </c>
      <c r="C839" s="243">
        <f>SUMIF('4) Mandates and own assets'!$Y$187:$Y$236,"x",'4) Mandates and own assets'!$BV$187:$BV$236)</f>
        <v>0</v>
      </c>
      <c r="E839" s="59"/>
    </row>
    <row r="840" spans="2:5" x14ac:dyDescent="0.25">
      <c r="B840" s="55" t="s">
        <v>94</v>
      </c>
      <c r="C840" s="243">
        <f>SUMIF('4) Mandates and own assets'!$Z$187:$Z$236,"x",'4) Mandates and own assets'!$BU$187:$BU$236)</f>
        <v>0</v>
      </c>
      <c r="E840" s="59"/>
    </row>
    <row r="841" spans="2:5" x14ac:dyDescent="0.25">
      <c r="B841" s="55" t="s">
        <v>82</v>
      </c>
      <c r="C841" s="243">
        <f>SUMIF('4) Mandates and own assets'!$AA$187:$AA$236,"x",'4) Mandates and own assets'!$BU$187:$BU$236)</f>
        <v>0</v>
      </c>
      <c r="E841" s="59"/>
    </row>
    <row r="842" spans="2:5" x14ac:dyDescent="0.25">
      <c r="B842" s="55" t="s">
        <v>254</v>
      </c>
      <c r="C842" s="243">
        <f>SUMIF('4) Mandates and own assets'!$AB$187:$AB$236,"x",'4) Mandates and own assets'!$BU$187:$BU$236)</f>
        <v>0</v>
      </c>
      <c r="E842" s="59"/>
    </row>
    <row r="843" spans="2:5" x14ac:dyDescent="0.25">
      <c r="B843" s="55" t="s">
        <v>83</v>
      </c>
      <c r="C843" s="243">
        <f>SUMIF('4) Mandates and own assets'!$AC$187:$AC$236,"x",'4) Mandates and own assets'!$BU$187:$BU$236)</f>
        <v>0</v>
      </c>
      <c r="E843" s="59"/>
    </row>
    <row r="844" spans="2:5" x14ac:dyDescent="0.25">
      <c r="B844" s="55" t="s">
        <v>84</v>
      </c>
      <c r="C844" s="243">
        <f>SUMIF('4) Mandates and own assets'!$AD$187:$AD$236,"x",'4) Mandates and own assets'!$BU$187:$BU$236)</f>
        <v>0</v>
      </c>
      <c r="E844" s="59"/>
    </row>
    <row r="845" spans="2:5" x14ac:dyDescent="0.25">
      <c r="B845" s="55" t="s">
        <v>85</v>
      </c>
      <c r="C845" s="243">
        <f>SUMIF('4) Mandates and own assets'!$AE$187:$AE$236,"x",'4) Mandates and own assets'!$BU$187:$BU$236)</f>
        <v>0</v>
      </c>
      <c r="E845" s="59"/>
    </row>
    <row r="846" spans="2:5" x14ac:dyDescent="0.25">
      <c r="B846" s="55" t="s">
        <v>86</v>
      </c>
      <c r="C846" s="243">
        <f>SUMIF('4) Mandates and own assets'!$AF$187:$AF$236,"x",'4) Mandates and own assets'!$BU$187:$BU$236)</f>
        <v>0</v>
      </c>
      <c r="E846" s="59"/>
    </row>
    <row r="847" spans="2:5" x14ac:dyDescent="0.25">
      <c r="B847" s="55" t="s">
        <v>87</v>
      </c>
      <c r="C847" s="243">
        <f>SUMIF('4) Mandates and own assets'!$AG$187:$AG$236,"x",'4) Mandates and own assets'!$BU$187:$BU$236)</f>
        <v>0</v>
      </c>
      <c r="E847" s="59"/>
    </row>
    <row r="848" spans="2:5" x14ac:dyDescent="0.25">
      <c r="B848" s="55" t="s">
        <v>88</v>
      </c>
      <c r="C848" s="243">
        <f>SUMIF('4) Mandates and own assets'!$AH$187:$AH$236,"x",'4) Mandates and own assets'!$BU$187:$BU$236)</f>
        <v>0</v>
      </c>
      <c r="E848" s="59"/>
    </row>
    <row r="849" spans="2:5" x14ac:dyDescent="0.25">
      <c r="B849" s="55" t="s">
        <v>171</v>
      </c>
      <c r="C849" s="243">
        <f>SUMIF('4) Mandates and own assets'!$AI$187:$AI$236,"x",'4) Mandates and own assets'!$BU$187:$BU$236)</f>
        <v>0</v>
      </c>
      <c r="E849" s="59"/>
    </row>
    <row r="850" spans="2:5" x14ac:dyDescent="0.25">
      <c r="B850" s="55" t="s">
        <v>363</v>
      </c>
      <c r="C850" s="53" t="str">
        <f>CONCATENATE("(1) ",'4) Mandates and own assets'!AJ187,"; (2) ",'4) Mandates and own assets'!AJ188,"; (3) ",'4) Mandates and own assets'!AJ189,"; (4) ",'4) Mandates and own assets'!AJ190,"; (5) ",'4) Mandates and own assets'!AJ191,"; (6) ",'4) Mandates and own assets'!AJ192,"; (7) ",'4) Mandates and own assets'!AJ193,"; (8) ",'4) Mandates and own assets'!AJ194,"; (9) ",'4) Mandates and own assets'!AJ195,"; (10) ",'4) Mandates and own assets'!AJ196,"; (11) ",'4) Mandates and own assets'!AJ197,"; (12) ",'4) Mandates and own assets'!AJ198,"; (13) ",'4) Mandates and own assets'!AJ199,"; (14) ",'4) Mandates and own assets'!AJ200,"; (15) ",'4) Mandates and own assets'!AJ221,"; (16) ",'4) Mandates and own assets'!AJ202,"; (17) ",'4) Mandates and own assets'!AJ203,"; (18) ",'4) Mandates and own assets'!AJ204,"; (19) ",'4) Mandates and own assets'!AJ205,"; (20) ",'4) Mandates and own assets'!AJ206,"; (21) ",'4) Mandates and own assets'!AJ207,"; (22) ",'4) Mandates and own assets'!AJ208,"; (23) ",'4) Mandates and own assets'!AJ209,"; (24) ",'4) Mandates and own assets'!AJ210,"; (25) ",'4) Mandates and own assets'!AJ211,"; (26) ",'4) Mandates and own assets'!AJ212,"; (27) ",'4) Mandates and own assets'!AJ213,"; (28) ",'4) Mandates and own assets'!AJ214,"; (29) ",'4) Mandates and own assets'!AJ215,"; (30) ",'4) Mandates and own assets'!AJ216,"; (31) ",'4) Mandates and own assets'!AJ217,"; (32) ",'4) Mandates and own assets'!AJ218,"; (33) ",'4) Mandates and own assets'!AJ219,"; (34) ",'4) Mandates and own assets'!AJ220,"; (35) ",'4) Mandates and own assets'!AJ221,"; (36) ",'4) Mandates and own assets'!AJ222,"; (37) ",'4) Mandates and own assets'!AJ223,"; (38) ",'4) Mandates and own assets'!AJ224,"; (39) ",'4) Mandates and own assets'!AJ225,"; (40) ",'4) Mandates and own assets'!AJ226,"; (41) ",'4) Mandates and own assets'!AJ227,"; (42) ",'4) Mandates and own assets'!AJ228,"; (43) ",'4) Mandates and own assets'!AJ229,"; (44) ",'4) Mandates and own assets'!AJ230,"; (45) ",'4) Mandates and own assets'!AJ231,"; (46) ",'4) Mandates and own assets'!AJ232,"; (47) ",'4) Mandates and own assets'!AJ233,"; (48) ",'4) Mandates and own assets'!AJ234,"; (49) ",'4) Mandates and own assets'!AJ235,"; (50) ",'4) Mandates and own assets'!AJ236)</f>
        <v xml:space="preserve">(1) ; (2) ; (3) ; (4) ; (5) ; (6) ; (7) ; (8) ; (9) ; (10) ; (11) ; (12) ; (13) ; (14) ; (15) ; (16) ; (17) ; (18) ; (19) ; (20) ; (21) ; (22) ; (23) ; (24) ; (25) ; (26) ; (27) ; (28) ; (29) ; (30) ; (31) ; (32) ; (33) ; (34) ; (35) ; (36) ; (37) ; (38) ; (39) ; (40) ; (41) ; (42) ; (43) ; (44) ; (45) ; (46) ; (47) ; (48) ; (49) ; (50) </v>
      </c>
      <c r="E850" s="59"/>
    </row>
    <row r="851" spans="2:5" x14ac:dyDescent="0.25">
      <c r="B851" s="55"/>
      <c r="C851" s="243"/>
      <c r="E851" s="59"/>
    </row>
    <row r="852" spans="2:5" x14ac:dyDescent="0.25">
      <c r="B852" s="55" t="s">
        <v>100</v>
      </c>
      <c r="C852" s="243">
        <f>SUMIF('4) Mandates and own assets'!$AS$187:$AS$236,"x",'4) Mandates and own assets'!$BU$187:$BU$236)</f>
        <v>0</v>
      </c>
      <c r="E852" s="59"/>
    </row>
    <row r="853" spans="2:5" x14ac:dyDescent="0.25">
      <c r="B853" s="55" t="s">
        <v>98</v>
      </c>
      <c r="C853" s="243">
        <f>SUMIF('4) Mandates and own assets'!$AT$187:$AT$236,"x",'4) Mandates and own assets'!$BU$187:$BU$236)</f>
        <v>0</v>
      </c>
      <c r="E853" s="59"/>
    </row>
    <row r="854" spans="2:5" x14ac:dyDescent="0.25">
      <c r="B854" s="55" t="s">
        <v>95</v>
      </c>
      <c r="C854" s="243">
        <f>SUMIF('4) Mandates and own assets'!$AU$187:$AU$236,"x",'4) Mandates and own assets'!$BU$187:$BU$236)</f>
        <v>0</v>
      </c>
      <c r="E854" s="59"/>
    </row>
    <row r="855" spans="2:5" x14ac:dyDescent="0.25">
      <c r="B855" s="55" t="s">
        <v>99</v>
      </c>
      <c r="C855" s="243">
        <f>SUMIF('4) Mandates and own assets'!$AV$187:$AV$236,"x",'4) Mandates and own assets'!$BU$187:$BU$236)</f>
        <v>0</v>
      </c>
      <c r="E855" s="59"/>
    </row>
    <row r="856" spans="2:5" x14ac:dyDescent="0.25">
      <c r="B856" s="55" t="s">
        <v>96</v>
      </c>
      <c r="C856" s="243">
        <f>SUMIF('4) Mandates and own assets'!$AW$187:$AW$236,"x",'4) Mandates and own assets'!$BU$187:$BU$236)</f>
        <v>0</v>
      </c>
      <c r="E856" s="59"/>
    </row>
    <row r="857" spans="2:5" x14ac:dyDescent="0.25">
      <c r="B857" s="55" t="s">
        <v>97</v>
      </c>
      <c r="C857" s="243">
        <f>SUMIF('4) Mandates and own assets'!$AX$187:$AX$236,"x",'4) Mandates and own assets'!$BU$187:$BU$236)</f>
        <v>0</v>
      </c>
      <c r="E857" s="59"/>
    </row>
    <row r="858" spans="2:5" x14ac:dyDescent="0.25">
      <c r="B858" s="55" t="s">
        <v>171</v>
      </c>
      <c r="C858" s="243">
        <f>SUMIF('4) Mandates and own assets'!$AY$187:$AY$236,"x",'4) Mandates and own assets'!$BU$187:$BU$236)</f>
        <v>0</v>
      </c>
      <c r="E858" s="59"/>
    </row>
    <row r="859" spans="2:5" x14ac:dyDescent="0.25">
      <c r="B859" s="55" t="s">
        <v>363</v>
      </c>
      <c r="C859" s="53" t="str">
        <f>CONCATENATE("(1) ",'4) Mandates and own assets'!AZ187,"; (2) ",'4) Mandates and own assets'!AZ188,"; (3) ",'4) Mandates and own assets'!AZ189,"; (4) ",'4) Mandates and own assets'!AZ190,"; (5) ",'4) Mandates and own assets'!AZ191,"; (6) ",'4) Mandates and own assets'!AZ192,"; (7) ",'4) Mandates and own assets'!AZ193,"; (8) ",'4) Mandates and own assets'!AZ194,"; (9) ",'4) Mandates and own assets'!AZ195,"; (10) ",'4) Mandates and own assets'!AZ196,"; (11) ",'4) Mandates and own assets'!AZ197,"; (12) ",'4) Mandates and own assets'!AZ198,"; (13) ",'4) Mandates and own assets'!AZ199,"; (14) ",'4) Mandates and own assets'!AZ200,"; (15) ",'4) Mandates and own assets'!AZ221,"; (16) ",'4) Mandates and own assets'!AZ202,"; (17) ",'4) Mandates and own assets'!AZ203,"; (18) ",'4) Mandates and own assets'!AZ204,"; (19) ",'4) Mandates and own assets'!AZ205,"; (20) ",'4) Mandates and own assets'!AZ206,"; (21) ",'4) Mandates and own assets'!AZ207,"; (22) ",'4) Mandates and own assets'!AZ208,"; (23) ",'4) Mandates and own assets'!AZ209,"; (24) ",'4) Mandates and own assets'!AZ210,"; (25) ",'4) Mandates and own assets'!AZ211,"; (26) ",'4) Mandates and own assets'!AZ212,"; (27) ",'4) Mandates and own assets'!AZ213,"; (28) ",'4) Mandates and own assets'!AZ214,"; (29) ",'4) Mandates and own assets'!AZ215,"; (30) ",'4) Mandates and own assets'!AZ216,"; (31) ",'4) Mandates and own assets'!AZ217,"; (32) ",'4) Mandates and own assets'!AZ218,"; (33) ",'4) Mandates and own assets'!AZ219,"; (34) ",'4) Mandates and own assets'!AZ220,"; (35) ",'4) Mandates and own assets'!AZ221,"; (36) ",'4) Mandates and own assets'!AZ222,"; (37) ",'4) Mandates and own assets'!AZ223,"; (38) ",'4) Mandates and own assets'!AZ224,"; (39) ",'4) Mandates and own assets'!AZ225,"; (40) ",'4) Mandates and own assets'!AZ226,"; (41) ",'4) Mandates and own assets'!AZ227,"; (42) ",'4) Mandates and own assets'!AZ228,"; (43) ",'4) Mandates and own assets'!AZ229,"; (44) ",'4) Mandates and own assets'!AZ230,"; (45) ",'4) Mandates and own assets'!AZ231,"; (46) ",'4) Mandates and own assets'!AZ232,"; (47) ",'4) Mandates and own assets'!AZ233,"; (48) ",'4) Mandates and own assets'!AZ234,"; (49) ",'4) Mandates and own assets'!AZ235,"; (50) ",'4) Mandates and own assets'!AZ236)</f>
        <v xml:space="preserve">(1) ; (2) ; (3) ; (4) ; (5) ; (6) ; (7) ; (8) ; (9) ; (10) ; (11) ; (12) ; (13) ; (14) ; (15) ; (16) ; (17) ; (18) ; (19) ; (20) ; (21) ; (22) ; (23) ; (24) ; (25) ; (26) ; (27) ; (28) ; (29) ; (30) ; (31) ; (32) ; (33) ; (34) ; (35) ; (36) ; (37) ; (38) ; (39) ; (40) ; (41) ; (42) ; (43) ; (44) ; (45) ; (46) ; (47) ; (48) ; (49) ; (50) </v>
      </c>
      <c r="E859" s="59"/>
    </row>
    <row r="860" spans="2:5" x14ac:dyDescent="0.25">
      <c r="B860" s="55"/>
      <c r="C860" s="243"/>
      <c r="E860" s="59"/>
    </row>
    <row r="861" spans="2:5" x14ac:dyDescent="0.25">
      <c r="B861" s="123" t="s">
        <v>347</v>
      </c>
      <c r="C861" s="243"/>
      <c r="E861" s="59"/>
    </row>
    <row r="862" spans="2:5" x14ac:dyDescent="0.25">
      <c r="B862" s="55" t="s">
        <v>102</v>
      </c>
      <c r="C862" s="243">
        <f>SUMIF('4) Mandates and own assets'!$T$242:$T$291,"x",'4) Mandates and own assets'!$BU$242:$BU$291)</f>
        <v>0</v>
      </c>
      <c r="E862" s="59"/>
    </row>
    <row r="863" spans="2:5" x14ac:dyDescent="0.25">
      <c r="B863" s="55" t="s">
        <v>103</v>
      </c>
      <c r="C863" s="243">
        <f>SUMIF('4) Mandates and own assets'!$U$242:$U$291,"x",'4) Mandates and own assets'!$BU$242:$BU$291)</f>
        <v>0</v>
      </c>
      <c r="E863" s="59"/>
    </row>
    <row r="864" spans="2:5" x14ac:dyDescent="0.25">
      <c r="B864" s="55" t="s">
        <v>104</v>
      </c>
      <c r="C864" s="243">
        <f>SUMIF('4) Mandates and own assets'!$V$242:$V$291,"x",'4) Mandates and own assets'!$BU$242:$BU$291)</f>
        <v>0</v>
      </c>
      <c r="E864" s="59"/>
    </row>
    <row r="865" spans="2:5" x14ac:dyDescent="0.25">
      <c r="B865" s="55" t="s">
        <v>105</v>
      </c>
      <c r="C865" s="243">
        <f>SUMIF('4) Mandates and own assets'!$W$242:$W$291,"x",'4) Mandates and own assets'!$BU$242:$BU$291)</f>
        <v>0</v>
      </c>
      <c r="E865" s="59"/>
    </row>
    <row r="866" spans="2:5" x14ac:dyDescent="0.25">
      <c r="B866" s="55" t="s">
        <v>171</v>
      </c>
      <c r="C866" s="243">
        <f>SUMIF('4) Mandates and own assets'!$X$242:$X$291,"x",'4) Mandates and own assets'!$BU$242:$BU$291)</f>
        <v>0</v>
      </c>
      <c r="E866" s="59"/>
    </row>
    <row r="867" spans="2:5" x14ac:dyDescent="0.25">
      <c r="B867" s="55" t="s">
        <v>363</v>
      </c>
      <c r="C867" s="53" t="str">
        <f>CONCATENATE("(1) ",'4) Mandates and own assets'!Y242,"; (2) ",'4) Mandates and own assets'!Y243,"; (3) ",'4) Mandates and own assets'!Y244,"; (4) ",'4) Mandates and own assets'!Y245,"; (5) ",'4) Mandates and own assets'!Y246,"; (6) ",'4) Mandates and own assets'!Y247,"; (7) ",'4) Mandates and own assets'!Y248,"; (8) ",'4) Mandates and own assets'!Y249,"; (9) ",'4) Mandates and own assets'!Y250,"; (10) ",'4) Mandates and own assets'!Y251,"; (11) ",'4) Mandates and own assets'!Y252,"; (12) ",'4) Mandates and own assets'!Y253,"; (13) ",'4) Mandates and own assets'!Y254,"; (14) ",'4) Mandates and own assets'!Y255,"; (15) ",'4) Mandates and own assets'!Y256,"; (16) ",'4) Mandates and own assets'!Y257,"; (17) ",'4) Mandates and own assets'!Y258,"; (18) ",'4) Mandates and own assets'!Y259,"; (19) ",'4) Mandates and own assets'!Y260,"; (20) ",'4) Mandates and own assets'!Y261,"; (21) ",'4) Mandates and own assets'!Y262,"; (22) ",'4) Mandates and own assets'!Y263,"; (23) ",'4) Mandates and own assets'!Y264,"; (24) ",'4) Mandates and own assets'!Y265,"; (25) ",'4) Mandates and own assets'!Y266,"; (26) ",'4) Mandates and own assets'!Y267,"; (27) ",'4) Mandates and own assets'!Y268,"; (28) ",'4) Mandates and own assets'!Y269,"; (29) ",'4) Mandates and own assets'!Y270,"; (30) ",'4) Mandates and own assets'!Y271,"; (31) ",'4) Mandates and own assets'!Y272,"; (32) ",'4) Mandates and own assets'!Y273,"; (33) ",'4) Mandates and own assets'!Y274,"; (34) ",'4) Mandates and own assets'!Y275,"; (35) ",'4) Mandates and own assets'!Y276,"; (36) ",'4) Mandates and own assets'!Y277,"; (37) ",'4) Mandates and own assets'!Y278,"; (38) ",'4) Mandates and own assets'!Y279,"; (39) ",'4) Mandates and own assets'!Y280,"; (40) ",'4) Mandates and own assets'!Y281,"; (41) ",'4) Mandates and own assets'!Y282,"; (42) ",'4) Mandates and own assets'!Y283,"; (43) ",'4) Mandates and own assets'!Y284,"; (44) ",'4) Mandates and own assets'!Y285,"; (45) ",'4) Mandates and own assets'!Y286,"; (46) ",'4) Mandates and own assets'!Y287,"; (47) ",'4) Mandates and own assets'!Y288,"; (48) ",'4) Mandates and own assets'!Y289,"; (49) ",'4) Mandates and own assets'!Y290,"; (50) ",'4) Mandates and own assets'!Y291)</f>
        <v xml:space="preserve">(1) ; (2) ; (3) ; (4) ; (5) ; (6) ; (7) ; (8) ; (9) ; (10) ; (11) ; (12) ; (13) ; (14) ; (15) ; (16) ; (17) ; (18) ; (19) ; (20) ; (21) ; (22) ; (23) ; (24) ; (25) ; (26) ; (27) ; (28) ; (29) ; (30) ; (31) ; (32) ; (33) ; (34) ; (35) ; (36) ; (37) ; (38) ; (39) ; (40) ; (41) ; (42) ; (43) ; (44) ; (45) ; (46) ; (47) ; (48) ; (49) ; (50) </v>
      </c>
      <c r="E867" s="59"/>
    </row>
    <row r="868" spans="2:5" x14ac:dyDescent="0.25">
      <c r="B868" s="55"/>
      <c r="C868" s="243"/>
      <c r="E868" s="59"/>
    </row>
    <row r="869" spans="2:5" x14ac:dyDescent="0.25">
      <c r="B869" s="53" t="s">
        <v>914</v>
      </c>
      <c r="C869" s="243">
        <f>SUMIF('4) Mandates and own assets'!$AH$242:$AH$291,"x",'4) Mandates and own assets'!$BU$242:$BU$291)</f>
        <v>0</v>
      </c>
      <c r="E869" s="59"/>
    </row>
    <row r="870" spans="2:5" x14ac:dyDescent="0.25">
      <c r="B870" s="53" t="s">
        <v>107</v>
      </c>
      <c r="C870" s="243">
        <f>SUMIF('4) Mandates and own assets'!$AI$242:$AI$291,"x",'4) Mandates and own assets'!$BU$242:$BU$291)</f>
        <v>0</v>
      </c>
      <c r="E870" s="59"/>
    </row>
    <row r="871" spans="2:5" x14ac:dyDescent="0.25">
      <c r="B871" s="53" t="s">
        <v>915</v>
      </c>
      <c r="C871" s="243">
        <f>SUMIF('4) Mandates and own assets'!$AJ$242:$AJ$291,"x",'4) Mandates and own assets'!$BU$242:$BU$291)</f>
        <v>0</v>
      </c>
      <c r="E871" s="59"/>
    </row>
    <row r="872" spans="2:5" x14ac:dyDescent="0.25">
      <c r="B872" s="55" t="s">
        <v>171</v>
      </c>
      <c r="C872" s="243">
        <f>SUMIF('4) Mandates and own assets'!$AK$242:$AK$291,"x",'4) Mandates and own assets'!$BU$242:$BU$291)</f>
        <v>0</v>
      </c>
      <c r="E872" s="59"/>
    </row>
    <row r="873" spans="2:5" x14ac:dyDescent="0.25">
      <c r="B873" s="55" t="s">
        <v>363</v>
      </c>
      <c r="C873" s="53" t="str">
        <f>CONCATENATE("(1) ",'4) Mandates and own assets'!AL242,"; (2) ",'4) Mandates and own assets'!AL243,"; (3) ",'4) Mandates and own assets'!AL244,"; (4) ",'4) Mandates and own assets'!AL245,"; (5) ",'4) Mandates and own assets'!AL246,"; (6) ",'4) Mandates and own assets'!AL247,"; (7) ",'4) Mandates and own assets'!AL248,"; (8) ",'4) Mandates and own assets'!AL249,"; (9) ",'4) Mandates and own assets'!AL250,"; (10) ",'4) Mandates and own assets'!AL251,"; (11) ",'4) Mandates and own assets'!AL252,"; (12) ",'4) Mandates and own assets'!AL253,"; (13) ",'4) Mandates and own assets'!AL254,"; (14) ",'4) Mandates and own assets'!AL255,"; (15) ",'4) Mandates and own assets'!AL256,"; (16) ",'4) Mandates and own assets'!AL257,"; (17) ",'4) Mandates and own assets'!AL258,"; (18) ",'4) Mandates and own assets'!AL259,"; (19) ",'4) Mandates and own assets'!AL260,"; (20) ",'4) Mandates and own assets'!AL261,"; (21) ",'4) Mandates and own assets'!AL262,"; (22) ",'4) Mandates and own assets'!AL263,"; (23) ",'4) Mandates and own assets'!AL264,"; (24) ",'4) Mandates and own assets'!AL265,"; (25) ",'4) Mandates and own assets'!AL266,"; (26) ",'4) Mandates and own assets'!AL267,"; (27) ",'4) Mandates and own assets'!AL268,"; (28) ",'4) Mandates and own assets'!AL269,"; (29) ",'4) Mandates and own assets'!AL270,"; (30) ",'4) Mandates and own assets'!AL271,"; (31) ",'4) Mandates and own assets'!AL272,"; (32) ",'4) Mandates and own assets'!AL273,"; (33) ",'4) Mandates and own assets'!AL274,"; (34) ",'4) Mandates and own assets'!AL275,"; (35) ",'4) Mandates and own assets'!AL276,"; (36) ",'4) Mandates and own assets'!AL277,"; (37) ",'4) Mandates and own assets'!AL278,"; (38) ",'4) Mandates and own assets'!AL279,"; (39) ",'4) Mandates and own assets'!AL280,"; (40) ",'4) Mandates and own assets'!AL281,"; (41) ",'4) Mandates and own assets'!AL282,"; (42) ",'4) Mandates and own assets'!AL283,"; (43) ",'4) Mandates and own assets'!AL284,"; (44) ",'4) Mandates and own assets'!AL285,"; (45) ",'4) Mandates and own assets'!AL286,"; (46) ",'4) Mandates and own assets'!AL287,"; (47) ",'4) Mandates and own assets'!AL288,"; (48) ",'4) Mandates and own assets'!AL289,"; (49) ",'4) Mandates and own assets'!AL290,"; (50) ",'4) Mandates and own assets'!AL291)</f>
        <v xml:space="preserve">(1) ; (2) ; (3) ; (4) ; (5) ; (6) ; (7) ; (8) ; (9) ; (10) ; (11) ; (12) ; (13) ; (14) ; (15) ; (16) ; (17) ; (18) ; (19) ; (20) ; (21) ; (22) ; (23) ; (24) ; (25) ; (26) ; (27) ; (28) ; (29) ; (30) ; (31) ; (32) ; (33) ; (34) ; (35) ; (36) ; (37) ; (38) ; (39) ; (40) ; (41) ; (42) ; (43) ; (44) ; (45) ; (46) ; (47) ; (48) ; (49) ; (50) </v>
      </c>
      <c r="E873" s="59"/>
    </row>
    <row r="874" spans="2:5" x14ac:dyDescent="0.25">
      <c r="B874" s="55"/>
      <c r="C874" s="243"/>
      <c r="E874" s="59"/>
    </row>
    <row r="875" spans="2:5" x14ac:dyDescent="0.25">
      <c r="B875" s="123" t="s">
        <v>346</v>
      </c>
      <c r="C875" s="243"/>
      <c r="E875" s="59"/>
    </row>
    <row r="876" spans="2:5" x14ac:dyDescent="0.25">
      <c r="B876" s="55" t="str">
        <f>'Dropdown-Content (Hidden)'!B53</f>
        <v>Energy (including renewable energy, energy efficiency, climate, etc.)</v>
      </c>
      <c r="C876" s="243">
        <f ca="1">SUMIF('4) Mandates and own assets'!$T$348:$AF$397,'Data (Hidden)'!B876,'4) Mandates and own assets'!$BU$348:$BU$397)</f>
        <v>0</v>
      </c>
      <c r="E876" s="59"/>
    </row>
    <row r="877" spans="2:5" x14ac:dyDescent="0.25">
      <c r="B877" s="55" t="str">
        <f>'Dropdown-Content (Hidden)'!B54</f>
        <v>Water</v>
      </c>
      <c r="C877" s="243">
        <f ca="1">SUMIF('4) Mandates and own assets'!$T$348:$AF$397,'Data (Hidden)'!B877,'4) Mandates and own assets'!$BU$348:$BU$397)</f>
        <v>0</v>
      </c>
      <c r="E877" s="59"/>
    </row>
    <row r="878" spans="2:5" x14ac:dyDescent="0.25">
      <c r="B878" s="55" t="str">
        <f>'Dropdown-Content (Hidden)'!B55</f>
        <v>Cleantech (Sustainable transport, waste management, smart mobility etc.)</v>
      </c>
      <c r="C878" s="243">
        <f ca="1">SUMIF('4) Mandates and own assets'!$T$348:$AF$397,'Data (Hidden)'!B878,'4) Mandates and own assets'!$BU$348:$BU$397)</f>
        <v>0</v>
      </c>
      <c r="E878" s="59"/>
    </row>
    <row r="879" spans="2:5" x14ac:dyDescent="0.25">
      <c r="B879" s="55" t="str">
        <f>'Dropdown-Content (Hidden)'!B56</f>
        <v>Land use/forestry/agriculture</v>
      </c>
      <c r="C879" s="243">
        <f ca="1">SUMIF('4) Mandates and own assets'!$T$348:$AF$397,'Data (Hidden)'!B879,'4) Mandates and own assets'!$BU$348:$BU$397)</f>
        <v>0</v>
      </c>
      <c r="E879" s="59"/>
    </row>
    <row r="880" spans="2:5" x14ac:dyDescent="0.25">
      <c r="B880" s="55" t="str">
        <f>'Dropdown-Content (Hidden)'!B57</f>
        <v>Social (Including housing, community development, health, etc.)</v>
      </c>
      <c r="C880" s="243">
        <f ca="1">SUMIF('4) Mandates and own assets'!$T$348:$AF$397,'Data (Hidden)'!B880,'4) Mandates and own assets'!$BU$348:$BU$397)</f>
        <v>0</v>
      </c>
      <c r="E880" s="59"/>
    </row>
    <row r="881" spans="1:5" x14ac:dyDescent="0.25">
      <c r="B881" s="55" t="str">
        <f>'Dropdown-Content (Hidden)'!B58</f>
        <v>Other multitheme (please specify)</v>
      </c>
      <c r="C881" s="243">
        <f ca="1">SUMIF('4) Mandates and own assets'!$T$348:$AF$397,'Data (Hidden)'!B881,'4) Mandates and own assets'!$BU$348:$BU$397)</f>
        <v>0</v>
      </c>
      <c r="E881" s="59"/>
    </row>
    <row r="882" spans="1:5" x14ac:dyDescent="0.25">
      <c r="B882" s="55" t="str">
        <f>'Dropdown-Content (Hidden)'!B59</f>
        <v>Other single theme (please specify)</v>
      </c>
      <c r="C882" s="243">
        <f ca="1">SUMIF('4) Mandates and own assets'!$T$348:$AF$397,'Data (Hidden)'!B882,'4) Mandates and own assets'!$BU$348:$BU$397)</f>
        <v>0</v>
      </c>
      <c r="E882" s="59"/>
    </row>
    <row r="883" spans="1:5" x14ac:dyDescent="0.25">
      <c r="B883" s="55" t="s">
        <v>363</v>
      </c>
      <c r="C883" s="53" t="str">
        <f>CONCATENATE("(1) ",'4) Mandates and own assets'!AH348,"; (2) ",'4) Mandates and own assets'!AH349,"; (3) ",'4) Mandates and own assets'!AH350,"; (4) ",'4) Mandates and own assets'!AH351,"; (5) ",'4) Mandates and own assets'!AH352,"; (6) ",'4) Mandates and own assets'!AH353,"; (7) ",'4) Mandates and own assets'!AH354,"; (8) ",'4) Mandates and own assets'!AH355,"; (9) ",'4) Mandates and own assets'!AH356,"; (10) ",'4) Mandates and own assets'!AH357,"; (11) ",'4) Mandates and own assets'!AH358,"; (12) ",'4) Mandates and own assets'!AH359,"; (13) ",'4) Mandates and own assets'!AH360,"; (14) ",'4) Mandates and own assets'!AH361,"; (15) ",'4) Mandates and own assets'!AH362,"; (16) ",'4) Mandates and own assets'!AH363,"; (17) ",'4) Mandates and own assets'!AH364,"; (18) ",'4) Mandates and own assets'!AH365,"; (19) ",'4) Mandates and own assets'!AH366,"; (20) ",'4) Mandates and own assets'!AH367,"; (21) ",'4) Mandates and own assets'!AH368,"; (22) ",'4) Mandates and own assets'!AH369,"; (23) ",'4) Mandates and own assets'!AH370,"; (24) ",'4) Mandates and own assets'!AH371,"; (25) ",'4) Mandates and own assets'!AH372,"; (26) ",'4) Mandates and own assets'!AH373,"; (27) ",'4) Mandates and own assets'!AH374,"; (28) ",'4) Mandates and own assets'!AH375,"; (29) ",'4) Mandates and own assets'!AH376,"; (30) ",'4) Mandates and own assets'!AH377,"; (31) ",'4) Mandates and own assets'!AH378,"; (32) ",'4) Mandates and own assets'!AH379,"; (33) ",'4) Mandates and own assets'!AH380,"; (34) ",'4) Mandates and own assets'!AH381,"; (35) ",'4) Mandates and own assets'!AH382,"; (36) ",'4) Mandates and own assets'!AH383,"; (37) ",'4) Mandates and own assets'!AH384,"; (38) ",'4) Mandates and own assets'!AH385,"; (39) ",'4) Mandates and own assets'!AH386,"; (40) ",'4) Mandates and own assets'!AH387,"; (41) ",'4) Mandates and own assets'!AH388,"; (42) ",'4) Mandates and own assets'!AH389,"; (43) ",'4) Mandates and own assets'!AH390,"; (44) ",'4) Mandates and own assets'!AH391,"; (45) ",'4) Mandates and own assets'!AH392,"; (46) ",'4) Mandates and own assets'!AH393,"; (47) ",'4) Mandates and own assets'!AH394,"; (48) ",'4) Mandates and own assets'!AH395,"; (49) ",'4) Mandates and own assets'!AH396,"; (50) ",'4) Mandates and own assets'!AH397)</f>
        <v xml:space="preserve">(1) ; (2) ; (3) ; (4) ; (5) ; (6) ; (7) ; (8) ; (9) ; (10) ; (11) ; (12) ; (13) ; (14) ; (15) ; (16) ; (17) ; (18) ; (19) ; (20) ; (21) ; (22) ; (23) ; (24) ; (25) ; (26) ; (27) ; (28) ; (29) ; (30) ; (31) ; (32) ; (33) ; (34) ; (35) ; (36) ; (37) ; (38) ; (39) ; (40) ; (41) ; (42) ; (43) ; (44) ; (45) ; (46) ; (47) ; (48) ; (49) ; (50) </v>
      </c>
      <c r="E883" s="59"/>
    </row>
    <row r="884" spans="1:5" x14ac:dyDescent="0.25">
      <c r="B884" s="55"/>
      <c r="C884" s="243"/>
      <c r="E884" s="59"/>
    </row>
    <row r="885" spans="1:5" x14ac:dyDescent="0.25">
      <c r="B885" s="123" t="s">
        <v>419</v>
      </c>
      <c r="C885" s="243"/>
      <c r="E885" s="59"/>
    </row>
    <row r="886" spans="1:5" x14ac:dyDescent="0.25">
      <c r="B886" s="55" t="str">
        <f>'Dropdown-Content (Hidden)'!B62</f>
        <v>greater than 90% investable</v>
      </c>
      <c r="C886" s="243">
        <f>SUMIF('4) Mandates and own assets'!$T$295:$T$344,'Data (Hidden)'!B886,'4) Mandates and own assets'!$BU$295:$BU$344)</f>
        <v>0</v>
      </c>
      <c r="E886" s="59"/>
    </row>
    <row r="887" spans="1:5" x14ac:dyDescent="0.25">
      <c r="B887" s="55" t="str">
        <f>'Dropdown-Content (Hidden)'!B63</f>
        <v>between 71%-90% investable</v>
      </c>
      <c r="C887" s="243">
        <f>SUMIF('4) Mandates and own assets'!$T$295:$T$344,'Data (Hidden)'!B887,'4) Mandates and own assets'!$BU$295:$BU$344)</f>
        <v>0</v>
      </c>
      <c r="E887" s="59"/>
    </row>
    <row r="888" spans="1:5" x14ac:dyDescent="0.25">
      <c r="B888" s="55" t="str">
        <f>'Dropdown-Content (Hidden)'!B64</f>
        <v>between 51%-70% investable</v>
      </c>
      <c r="C888" s="243">
        <f>SUMIF('4) Mandates and own assets'!$T$295:$T$344,'Data (Hidden)'!B888,'4) Mandates and own assets'!$BU$295:$BU$344)</f>
        <v>0</v>
      </c>
      <c r="E888" s="59"/>
    </row>
    <row r="889" spans="1:5" x14ac:dyDescent="0.25">
      <c r="B889" s="55" t="str">
        <f>'Dropdown-Content (Hidden)'!B65</f>
        <v>50% or below investable</v>
      </c>
      <c r="C889" s="243">
        <f>SUMIF('4) Mandates and own assets'!$T$295:$T$344,'Data (Hidden)'!B889,'4) Mandates and own assets'!$BU$295:$BU$344)</f>
        <v>0</v>
      </c>
      <c r="E889" s="59"/>
    </row>
    <row r="890" spans="1:5" x14ac:dyDescent="0.25">
      <c r="B890" s="55"/>
      <c r="C890" s="243"/>
      <c r="E890" s="59"/>
    </row>
    <row r="891" spans="1:5" x14ac:dyDescent="0.25">
      <c r="A891" s="53"/>
      <c r="B891" s="54" t="s">
        <v>56</v>
      </c>
      <c r="C891" s="268"/>
      <c r="E891" s="59"/>
    </row>
    <row r="892" spans="1:5" x14ac:dyDescent="0.25">
      <c r="A892" s="55"/>
      <c r="B892" s="53" t="s">
        <v>469</v>
      </c>
      <c r="C892" s="268">
        <f>'4) Mandates and own assets'!T403</f>
        <v>0</v>
      </c>
      <c r="E892" s="59"/>
    </row>
    <row r="893" spans="1:5" x14ac:dyDescent="0.25">
      <c r="A893" s="53" t="s">
        <v>486</v>
      </c>
      <c r="B893" s="53" t="s">
        <v>471</v>
      </c>
      <c r="C893" s="268" t="str">
        <f>IF('4) Mandates and own assets'!T407="","","E")&amp;IF('4) Mandates and own assets'!X407="","","S")&amp;IF('4) Mandates and own assets'!AA407="","","G")</f>
        <v/>
      </c>
      <c r="E893" s="59"/>
    </row>
    <row r="894" spans="1:5" x14ac:dyDescent="0.25">
      <c r="A894" s="53"/>
      <c r="C894" s="268"/>
      <c r="E894" s="59"/>
    </row>
    <row r="895" spans="1:5" x14ac:dyDescent="0.25">
      <c r="A895" s="53"/>
      <c r="B895" s="53" t="s">
        <v>474</v>
      </c>
      <c r="C895" s="268"/>
      <c r="E895" s="59"/>
    </row>
    <row r="896" spans="1:5" x14ac:dyDescent="0.25">
      <c r="A896" s="53"/>
      <c r="B896" s="53" t="s">
        <v>472</v>
      </c>
      <c r="C896" s="268">
        <f>'4) Mandates and own assets'!T410</f>
        <v>0</v>
      </c>
      <c r="E896" s="59"/>
    </row>
    <row r="897" spans="1:5" x14ac:dyDescent="0.25">
      <c r="A897" s="53"/>
      <c r="B897" s="53" t="s">
        <v>556</v>
      </c>
      <c r="C897" s="268">
        <f>'4) Mandates and own assets'!T411</f>
        <v>0</v>
      </c>
      <c r="E897" s="59"/>
    </row>
    <row r="898" spans="1:5" x14ac:dyDescent="0.25">
      <c r="A898" s="53"/>
      <c r="B898" s="53" t="s">
        <v>473</v>
      </c>
      <c r="C898" s="268">
        <f>'4) Mandates and own assets'!X410</f>
        <v>0</v>
      </c>
      <c r="E898" s="59"/>
    </row>
    <row r="899" spans="1:5" x14ac:dyDescent="0.25">
      <c r="A899" s="53"/>
      <c r="B899" s="53" t="s">
        <v>556</v>
      </c>
      <c r="C899" s="268">
        <f>'4) Mandates and own assets'!X411</f>
        <v>0</v>
      </c>
      <c r="E899" s="59"/>
    </row>
    <row r="900" spans="1:5" x14ac:dyDescent="0.25">
      <c r="A900" s="53"/>
      <c r="C900" s="268"/>
      <c r="E900" s="59"/>
    </row>
    <row r="901" spans="1:5" x14ac:dyDescent="0.25">
      <c r="A901" s="53"/>
      <c r="B901" s="53" t="s">
        <v>941</v>
      </c>
      <c r="C901" s="268"/>
      <c r="E901" s="59"/>
    </row>
    <row r="902" spans="1:5" x14ac:dyDescent="0.25">
      <c r="A902" s="53"/>
      <c r="B902" s="53" t="s">
        <v>14</v>
      </c>
      <c r="C902" s="268">
        <f>'4) Mandates and own assets'!T416</f>
        <v>0</v>
      </c>
      <c r="E902" s="59"/>
    </row>
    <row r="903" spans="1:5" x14ac:dyDescent="0.25">
      <c r="A903" s="53"/>
      <c r="B903" s="53" t="s">
        <v>15</v>
      </c>
      <c r="C903" s="268">
        <f>'4) Mandates and own assets'!T417</f>
        <v>0</v>
      </c>
      <c r="E903" s="59"/>
    </row>
    <row r="904" spans="1:5" x14ac:dyDescent="0.25">
      <c r="A904" s="53"/>
      <c r="B904" s="53" t="s">
        <v>16</v>
      </c>
      <c r="C904" s="268">
        <f>'4) Mandates and own assets'!T418</f>
        <v>0</v>
      </c>
      <c r="E904" s="59"/>
    </row>
    <row r="905" spans="1:5" x14ac:dyDescent="0.25">
      <c r="A905" s="53"/>
      <c r="B905" s="53" t="s">
        <v>17</v>
      </c>
      <c r="C905" s="268">
        <f>'4) Mandates and own assets'!T419</f>
        <v>0</v>
      </c>
      <c r="E905" s="59"/>
    </row>
    <row r="906" spans="1:5" x14ac:dyDescent="0.25">
      <c r="A906" s="53"/>
      <c r="B906" s="53" t="s">
        <v>18</v>
      </c>
      <c r="C906" s="268">
        <f>'4) Mandates and own assets'!T420</f>
        <v>0</v>
      </c>
      <c r="E906" s="59"/>
    </row>
    <row r="907" spans="1:5" x14ac:dyDescent="0.25">
      <c r="A907" s="53"/>
      <c r="B907" s="53" t="s">
        <v>19</v>
      </c>
      <c r="C907" s="268">
        <f>'4) Mandates and own assets'!T421</f>
        <v>0</v>
      </c>
      <c r="E907" s="59"/>
    </row>
    <row r="908" spans="1:5" x14ac:dyDescent="0.25">
      <c r="A908" s="53"/>
      <c r="B908" s="53" t="s">
        <v>20</v>
      </c>
      <c r="C908" s="268">
        <f>'4) Mandates and own assets'!T422</f>
        <v>0</v>
      </c>
      <c r="E908" s="59"/>
    </row>
    <row r="909" spans="1:5" x14ac:dyDescent="0.25">
      <c r="A909" s="53"/>
      <c r="B909" s="53" t="s">
        <v>21</v>
      </c>
      <c r="C909" s="268">
        <f>'4) Mandates and own assets'!T423</f>
        <v>0</v>
      </c>
      <c r="E909" s="59"/>
    </row>
    <row r="910" spans="1:5" x14ac:dyDescent="0.25">
      <c r="A910" s="53"/>
      <c r="B910" s="53" t="s">
        <v>22</v>
      </c>
      <c r="C910" s="268">
        <f>'4) Mandates and own assets'!T424</f>
        <v>0</v>
      </c>
      <c r="E910" s="59"/>
    </row>
    <row r="911" spans="1:5" x14ac:dyDescent="0.25">
      <c r="A911" s="53"/>
      <c r="B911" s="53" t="s">
        <v>23</v>
      </c>
      <c r="C911" s="268">
        <f>'4) Mandates and own assets'!T425</f>
        <v>0</v>
      </c>
      <c r="E911" s="59"/>
    </row>
    <row r="912" spans="1:5" x14ac:dyDescent="0.25">
      <c r="A912" s="53"/>
      <c r="B912" s="53" t="s">
        <v>557</v>
      </c>
      <c r="C912" s="268">
        <f>'4) Mandates and own assets'!C426</f>
        <v>0</v>
      </c>
      <c r="E912" s="59"/>
    </row>
    <row r="913" spans="1:3" x14ac:dyDescent="0.25">
      <c r="A913" s="53"/>
      <c r="C913" s="268"/>
    </row>
    <row r="914" spans="1:3" x14ac:dyDescent="0.25">
      <c r="A914" s="53"/>
      <c r="B914" s="53" t="s">
        <v>305</v>
      </c>
      <c r="C914" s="268"/>
    </row>
    <row r="915" spans="1:3" x14ac:dyDescent="0.25">
      <c r="A915" s="53"/>
      <c r="B915" s="53" t="s">
        <v>306</v>
      </c>
      <c r="C915" s="268">
        <f>'4) Mandates and own assets'!T430</f>
        <v>0</v>
      </c>
    </row>
    <row r="916" spans="1:3" x14ac:dyDescent="0.25">
      <c r="A916" s="53"/>
      <c r="B916" s="53" t="s">
        <v>171</v>
      </c>
      <c r="C916" s="268">
        <f>'4) Mandates and own assets'!AD430</f>
        <v>0</v>
      </c>
    </row>
    <row r="917" spans="1:3" x14ac:dyDescent="0.25">
      <c r="A917" s="53"/>
      <c r="B917" s="53" t="s">
        <v>307</v>
      </c>
      <c r="C917" s="268">
        <f>'4) Mandates and own assets'!T431</f>
        <v>0</v>
      </c>
    </row>
    <row r="918" spans="1:3" x14ac:dyDescent="0.25">
      <c r="A918" s="53"/>
      <c r="B918" s="53" t="s">
        <v>171</v>
      </c>
      <c r="C918" s="268">
        <f>'4) Mandates and own assets'!AD431</f>
        <v>0</v>
      </c>
    </row>
    <row r="919" spans="1:3" x14ac:dyDescent="0.25">
      <c r="A919" s="53"/>
      <c r="B919" s="53" t="s">
        <v>558</v>
      </c>
      <c r="C919" s="268">
        <f>'4) Mandates and own assets'!T433</f>
        <v>0</v>
      </c>
    </row>
    <row r="920" spans="1:3" x14ac:dyDescent="0.25">
      <c r="A920" s="53"/>
      <c r="C920" s="268"/>
    </row>
    <row r="921" spans="1:3" x14ac:dyDescent="0.25">
      <c r="A921" s="53" t="s">
        <v>487</v>
      </c>
      <c r="B921" s="54" t="s">
        <v>57</v>
      </c>
      <c r="C921" s="268"/>
    </row>
    <row r="922" spans="1:3" x14ac:dyDescent="0.25">
      <c r="A922" s="53"/>
      <c r="B922" s="53" t="s">
        <v>469</v>
      </c>
      <c r="C922" s="268">
        <f>'4) Mandates and own assets'!T439</f>
        <v>0</v>
      </c>
    </row>
    <row r="923" spans="1:3" x14ac:dyDescent="0.25">
      <c r="A923" s="53"/>
      <c r="B923" s="53" t="s">
        <v>888</v>
      </c>
      <c r="C923" s="268" t="str">
        <f>IF('4) Mandates and own assets'!T442="","","E")&amp;IF('4) Mandates and own assets'!X442="","","S")&amp;IF('4) Mandates and own assets'!AA442="","","G")</f>
        <v/>
      </c>
    </row>
    <row r="924" spans="1:3" x14ac:dyDescent="0.25">
      <c r="A924" s="53"/>
      <c r="B924" s="53" t="s">
        <v>889</v>
      </c>
      <c r="C924" s="268">
        <f>'4) Mandates and own assets'!T443</f>
        <v>0</v>
      </c>
    </row>
    <row r="925" spans="1:3" x14ac:dyDescent="0.25">
      <c r="A925" s="53"/>
      <c r="B925" s="53" t="s">
        <v>890</v>
      </c>
      <c r="C925" s="268">
        <f>'4) Mandates and own assets'!X443</f>
        <v>0</v>
      </c>
    </row>
    <row r="926" spans="1:3" x14ac:dyDescent="0.25">
      <c r="A926" s="53"/>
      <c r="B926" s="53" t="s">
        <v>891</v>
      </c>
      <c r="C926" s="268">
        <f>'4) Mandates and own assets'!T446</f>
        <v>0</v>
      </c>
    </row>
    <row r="927" spans="1:3" x14ac:dyDescent="0.25">
      <c r="A927" s="53"/>
      <c r="B927" s="53" t="s">
        <v>892</v>
      </c>
      <c r="C927" s="268">
        <f>'4) Mandates and own assets'!T447</f>
        <v>0</v>
      </c>
    </row>
    <row r="928" spans="1:3" x14ac:dyDescent="0.25">
      <c r="A928" s="53"/>
      <c r="B928" s="53" t="s">
        <v>893</v>
      </c>
      <c r="C928" s="268">
        <f>'4) Mandates and own assets'!X446</f>
        <v>0</v>
      </c>
    </row>
    <row r="929" spans="1:4" x14ac:dyDescent="0.25">
      <c r="A929" s="53"/>
      <c r="B929" s="53" t="s">
        <v>892</v>
      </c>
      <c r="C929" s="268">
        <f>'4) Mandates and own assets'!X447</f>
        <v>0</v>
      </c>
    </row>
    <row r="930" spans="1:4" x14ac:dyDescent="0.25">
      <c r="A930" s="53"/>
      <c r="C930" s="268"/>
    </row>
    <row r="931" spans="1:4" x14ac:dyDescent="0.25">
      <c r="A931" s="53" t="s">
        <v>906</v>
      </c>
      <c r="B931" s="54" t="s">
        <v>58</v>
      </c>
      <c r="C931" s="268"/>
    </row>
    <row r="932" spans="1:4" x14ac:dyDescent="0.25">
      <c r="A932" s="53"/>
      <c r="B932" s="53" t="s">
        <v>442</v>
      </c>
      <c r="C932" s="268">
        <f>'4) Mandates and own assets'!AA454</f>
        <v>0</v>
      </c>
    </row>
    <row r="933" spans="1:4" x14ac:dyDescent="0.25">
      <c r="A933" s="53"/>
      <c r="B933" s="53" t="s">
        <v>397</v>
      </c>
      <c r="C933" s="268">
        <f>'4) Mandates and own assets'!AA455</f>
        <v>0</v>
      </c>
    </row>
    <row r="934" spans="1:4" x14ac:dyDescent="0.25">
      <c r="A934" s="53"/>
      <c r="B934" s="53" t="s">
        <v>398</v>
      </c>
      <c r="C934" s="268">
        <f>'4) Mandates and own assets'!AA456</f>
        <v>0</v>
      </c>
    </row>
    <row r="935" spans="1:4" x14ac:dyDescent="0.25">
      <c r="A935" s="53"/>
      <c r="B935" s="53" t="s">
        <v>399</v>
      </c>
      <c r="C935" s="268">
        <f>'4) Mandates and own assets'!AA457</f>
        <v>0</v>
      </c>
    </row>
    <row r="936" spans="1:4" x14ac:dyDescent="0.25">
      <c r="A936" s="53"/>
      <c r="B936" s="53" t="s">
        <v>443</v>
      </c>
      <c r="C936" s="268">
        <f>'4) Mandates and own assets'!AA458</f>
        <v>0</v>
      </c>
    </row>
    <row r="937" spans="1:4" x14ac:dyDescent="0.25">
      <c r="A937" s="53"/>
      <c r="B937" s="53" t="s">
        <v>400</v>
      </c>
      <c r="C937" s="268">
        <f>'4) Mandates and own assets'!AA459</f>
        <v>0</v>
      </c>
    </row>
    <row r="938" spans="1:4" x14ac:dyDescent="0.25">
      <c r="A938" s="53"/>
      <c r="B938" s="53" t="s">
        <v>267</v>
      </c>
      <c r="C938" s="268">
        <f>'4) Mandates and own assets'!AA460</f>
        <v>0</v>
      </c>
    </row>
    <row r="939" spans="1:4" x14ac:dyDescent="0.25">
      <c r="A939" s="53"/>
      <c r="B939" s="53" t="s">
        <v>358</v>
      </c>
      <c r="C939" s="268">
        <f>'4) Mandates and own assets'!F461</f>
        <v>0</v>
      </c>
    </row>
    <row r="940" spans="1:4" x14ac:dyDescent="0.25">
      <c r="A940" s="53"/>
      <c r="B940" s="53" t="s">
        <v>898</v>
      </c>
      <c r="C940" s="268">
        <f>'4) Mandates and own assets'!AA462</f>
        <v>0</v>
      </c>
    </row>
    <row r="941" spans="1:4" ht="15.75" thickBot="1" x14ac:dyDescent="0.3">
      <c r="A941" s="58"/>
      <c r="B941" s="61"/>
      <c r="C941" s="262"/>
    </row>
    <row r="942" spans="1:4" x14ac:dyDescent="0.25">
      <c r="A942" s="128" t="s">
        <v>245</v>
      </c>
      <c r="B942" s="128"/>
      <c r="C942" s="273"/>
    </row>
    <row r="943" spans="1:4" s="61" customFormat="1" x14ac:dyDescent="0.25">
      <c r="A943" s="58" t="s">
        <v>137</v>
      </c>
      <c r="B943" s="61" t="s">
        <v>246</v>
      </c>
      <c r="C943" s="274">
        <f>SUM('5) Impact investment'!AL11:AO91)</f>
        <v>0</v>
      </c>
    </row>
    <row r="944" spans="1:4" s="61" customFormat="1" x14ac:dyDescent="0.25">
      <c r="A944" s="58"/>
      <c r="C944" s="274"/>
      <c r="D944" s="133"/>
    </row>
    <row r="945" spans="1:4" x14ac:dyDescent="0.25">
      <c r="A945" s="58"/>
      <c r="B945" s="61" t="str">
        <f>'Dropdown-Content (Hidden)'!B196</f>
        <v>Developing countries</v>
      </c>
      <c r="C945" s="275">
        <f>SUMIF('5) Impact investment'!$Z$11:$AC$91,'Data (Hidden)'!B945,'5) Impact investment'!$AL$11:$AO$91)</f>
        <v>0</v>
      </c>
    </row>
    <row r="946" spans="1:4" x14ac:dyDescent="0.25">
      <c r="A946" s="58"/>
      <c r="B946" s="61" t="str">
        <f>'Dropdown-Content (Hidden)'!B197</f>
        <v>Developed countries</v>
      </c>
      <c r="C946" s="275">
        <f>SUMIF('5) Impact investment'!$Z$11:$AC$91,'Data (Hidden)'!B946,'5) Impact investment'!$AL$11:$AO$91)</f>
        <v>0</v>
      </c>
    </row>
    <row r="947" spans="1:4" x14ac:dyDescent="0.25">
      <c r="A947" s="58"/>
      <c r="B947" s="61" t="str">
        <f>'Dropdown-Content (Hidden)'!B198</f>
        <v>All regions</v>
      </c>
      <c r="C947" s="275">
        <f>SUMIF('5) Impact investment'!$Z$11:$AC$91,'Data (Hidden)'!B947,'5) Impact investment'!$AL$11:$AO$91)</f>
        <v>0</v>
      </c>
    </row>
    <row r="948" spans="1:4" x14ac:dyDescent="0.25">
      <c r="A948" s="58"/>
      <c r="B948" s="61"/>
      <c r="C948" s="274"/>
    </row>
    <row r="949" spans="1:4" x14ac:dyDescent="0.25">
      <c r="A949" s="58"/>
      <c r="B949" s="61" t="s">
        <v>345</v>
      </c>
      <c r="C949" s="276" t="e">
        <f>AVERAGE('5) Impact investment'!AD11:AD91)</f>
        <v>#DIV/0!</v>
      </c>
      <c r="D949" s="55"/>
    </row>
    <row r="950" spans="1:4" x14ac:dyDescent="0.25">
      <c r="A950" s="58"/>
      <c r="B950" s="61" t="s">
        <v>366</v>
      </c>
      <c r="C950" s="276">
        <f>MIN('5) Impact investment'!AD11:AD91)</f>
        <v>0</v>
      </c>
      <c r="D950" s="55"/>
    </row>
    <row r="951" spans="1:4" x14ac:dyDescent="0.25">
      <c r="A951" s="58"/>
      <c r="B951" s="61" t="s">
        <v>365</v>
      </c>
      <c r="C951" s="276">
        <f>MAX('5) Impact investment'!AD11:AD91)</f>
        <v>0</v>
      </c>
      <c r="D951" s="55"/>
    </row>
    <row r="952" spans="1:4" x14ac:dyDescent="0.25">
      <c r="A952" s="58"/>
      <c r="C952" s="277"/>
    </row>
    <row r="953" spans="1:4" x14ac:dyDescent="0.25">
      <c r="A953" s="58"/>
      <c r="B953" s="61" t="s">
        <v>966</v>
      </c>
      <c r="C953" s="272">
        <f>SUMIF('5) Impact investment'!AP11:AP91,"yes",'5) Impact investment'!AL11:AL91)</f>
        <v>0</v>
      </c>
    </row>
    <row r="954" spans="1:4" x14ac:dyDescent="0.25">
      <c r="A954" s="58"/>
      <c r="B954" s="61" t="s">
        <v>967</v>
      </c>
      <c r="C954" s="272">
        <f>SUMIF('5) Impact investment'!AP11:AP91,"no",'5) Impact investment'!AL11:AL91)</f>
        <v>0</v>
      </c>
    </row>
    <row r="955" spans="1:4" x14ac:dyDescent="0.25">
      <c r="A955" s="58"/>
      <c r="B955" s="61"/>
      <c r="C955" s="272"/>
    </row>
    <row r="956" spans="1:4" x14ac:dyDescent="0.25">
      <c r="A956" s="58"/>
      <c r="B956" s="61" t="str">
        <f>'Dropdown-Content (Hidden)'!B205</f>
        <v>We measure specific SDG contributions</v>
      </c>
      <c r="C956" s="272">
        <f>SUMIF('5) Impact investment'!$AS$11:$AS$91,B956,'5) Impact investment'!$AL$11:$AL$91)</f>
        <v>0</v>
      </c>
    </row>
    <row r="957" spans="1:4" x14ac:dyDescent="0.25">
      <c r="A957" s="58"/>
      <c r="B957" s="61" t="str">
        <f>'Dropdown-Content (Hidden)'!B206</f>
        <v>We mearuse it based on improvement of physical/social indicators</v>
      </c>
      <c r="C957" s="272">
        <f>SUMIF('5) Impact investment'!$AS$11:$AS$91,B957,'5) Impact investment'!$AL$11:$AL$91)</f>
        <v>0</v>
      </c>
    </row>
    <row r="958" spans="1:4" x14ac:dyDescent="0.25">
      <c r="A958" s="58"/>
      <c r="B958" s="61" t="str">
        <f>'Dropdown-Content (Hidden)'!B207</f>
        <v>We perform qualitative assessment</v>
      </c>
      <c r="C958" s="272">
        <f>SUMIF('5) Impact investment'!$AS$11:$AS$91,B958,'5) Impact investment'!$AL$11:$AL$91)</f>
        <v>0</v>
      </c>
    </row>
    <row r="959" spans="1:4" x14ac:dyDescent="0.25">
      <c r="A959" s="58"/>
      <c r="B959" s="61" t="str">
        <f>'Dropdown-Content (Hidden)'!B208</f>
        <v>We measure it based on successful engagement activities</v>
      </c>
      <c r="C959" s="272">
        <f>SUMIF('5) Impact investment'!$AS$11:$AS$91,B959,'5) Impact investment'!$AL$11:$AL$91)</f>
        <v>0</v>
      </c>
    </row>
    <row r="960" spans="1:4" x14ac:dyDescent="0.25">
      <c r="A960" s="58"/>
      <c r="B960" s="61" t="str">
        <f>'Dropdown-Content (Hidden)'!B209</f>
        <v>We measure it using a combination of the above (please specify which ones)</v>
      </c>
      <c r="C960" s="272">
        <f>SUMIF('5) Impact investment'!$AS$11:$AS$91,B960,'5) Impact investment'!$AL$11:$AL$91)</f>
        <v>0</v>
      </c>
    </row>
    <row r="961" spans="1:3" x14ac:dyDescent="0.25">
      <c r="A961" s="58"/>
      <c r="B961" s="61" t="str">
        <f>'Dropdown-Content (Hidden)'!B210</f>
        <v>Other (please specify)</v>
      </c>
      <c r="C961" s="272">
        <f>SUMIF('5) Impact investment'!$AS$11:$AS$91,B961,'5) Impact investment'!$AL$11:$AL$91)</f>
        <v>0</v>
      </c>
    </row>
    <row r="962" spans="1:3" x14ac:dyDescent="0.25">
      <c r="A962" s="58"/>
      <c r="B962" s="61"/>
      <c r="C962" s="272"/>
    </row>
    <row r="963" spans="1:3" x14ac:dyDescent="0.25">
      <c r="A963" s="58"/>
      <c r="B963" s="61" t="s">
        <v>960</v>
      </c>
      <c r="C963" s="342" t="str">
        <f>CONCATENATE("(1) ",'5) Impact investment'!BD11,", (2) ",'5) Impact investment'!BD12,", (3) ",'5) Impact investment'!BD13,", (4) ",'5) Impact investment'!BD14,", (5) ",'5) Impact investment'!BD15,", (6) ",'5) Impact investment'!BD16,", (7) ",'5) Impact investment'!BD17,", (8) ",'5) Impact investment'!BD18,", (9) ",'5) Impact investment'!BD19,", (10) ",'5) Impact investment'!BD20,", (11) ",'5) Impact investment'!BD21,", (12) ",'5) Impact investment'!BD22,", (13) ",'5) Impact investment'!BD23,", (14) ",'5) Impact investment'!BD24,", (15) ",'5) Impact investment'!BD25,", (16) ",'5) Impact investment'!BD26,", (17) ",'5) Impact investment'!BD27,", (18) ",'5) Impact investment'!BD28,", (19) ",'5) Impact investment'!BD29,", (20) ",'5) Impact investment'!BD30,", (21) ",'5) Impact investment'!BD31,", (22) ",'5) Impact investment'!BD32,", (23) ",'5) Impact investment'!BD33,", (24) ",'5) Impact investment'!BD34,", (25) ",'5) Impact investment'!BD35,", (26) ",'5) Impact investment'!BD36,", (27) ",'5) Impact investment'!BD37,", (28) ",'5) Impact investment'!BD38,", (29) ",'5) Impact investment'!BD39,", (30) ",'5) Impact investment'!BD40,", (31) ",'5) Impact investment'!BD41,", (32) ",'5) Impact investment'!BD42,", (33) ",'5) Impact investment'!BD43,", (34) ",'5) Impact investment'!BD44,", (35) ",'5) Impact investment'!BD45,", (36) ",'5) Impact investment'!BD46,", (37) ",'5) Impact investment'!BD47,", (38) ",'5) Impact investment'!BD48,", (39) ",'5) Impact investment'!BD49,", (40) ",'5) Impact investment'!BD50,", (41) ",'5) Impact investment'!BD51,", (42) ",'5) Impact investment'!BD52,", (43) ",'5) Impact investment'!BD53,", (44) ",'5) Impact investment'!BD54,", (45) ",'5) Impact investment'!BD55,", (46) ",'5) Impact investment'!BD56,", (47) ",'5) Impact investment'!BD57,", (48) ",'5) Impact investment'!BD58,", (49) ",'5) Impact investment'!BD59,", (50) ",'5) Impact investment'!BD60,", (51) ",'5) Impact investment'!BD61,", (52) ",'5) Impact investment'!BD62,", (53) ",'5) Impact investment'!BD63,", (54) ",'5) Impact investment'!BD64,", (55) ",'5) Impact investment'!BD65,", (56) ",'5) Impact investment'!BD66,", (57) ",'5) Impact investment'!BD67,", (58) ",'5) Impact investment'!BD68,", (59) ",'5) Impact investment'!BD69,", (60) ",'5) Impact investment'!BD70,", (61) ",'5) Impact investment'!BD71,", (62) ",'5) Impact investment'!BD72,", (63) ",'5) Impact investment'!BD73,", (64) ",'5) Impact investment'!BD74,", (65) ",'5) Impact investment'!BD75,", (66) ",'5) Impact investment'!BD76,", (67) ",'5) Impact investment'!BD77,", (68) ",'5) Impact investment'!BD78,", (69) ",'5) Impact investment'!BD79,", (70) ",'5) Impact investment'!BD80,", (71) ",'5) Impact investment'!BD81,", (72) ",'5) Impact investment'!BD82,", (73) ",'5) Impact investment'!BD83,", (74) ",'5) Impact investment'!BD84,", (75) ",'5) Impact investment'!BD85,", (76) ",'5) Impact investment'!BD86,", (77) ",'5) Impact investment'!BD87,", (78) ",'5) Impact investment'!BD88,", (79) ",'5) Impact investment'!BD89,", (80) ",'5) Impact investment'!BD90,", (81) ",'5) Impact investment'!BD91)</f>
        <v xml:space="preserve">(1) , (2) , (3) , (4) , (5) , (6) , (7) , (8) , (9) , (10) , (11) , (12) , (13) , (14) , (15) , (16) , (17) , (18) , (19) , (20) , (21) , (22) , (23) , (24) , (25) , (26) , (27) , (28) , (29) , (30) , (31) , (32) , (33) , (34) , (35) , (36) , (37) , (38) , (39) , (40) , (41) , (42) , (43) , (44) , (45) , (46) , (47) , (48) , (49) , (50) , (51) , (52) , (53) , (54) , (55) , (56) , (57) , (58) , (59) , (60) , (61) , (62) , (63) , (64) , (65) , (66) , (67) , (68) , (69) , (70) , (71) , (72) , (73) , (74) , (75) , (76) , (77) , (78) , (79) , (80) , (81) </v>
      </c>
    </row>
    <row r="964" spans="1:3" x14ac:dyDescent="0.25">
      <c r="A964" s="58"/>
      <c r="B964" s="61"/>
      <c r="C964" s="272"/>
    </row>
    <row r="965" spans="1:3" x14ac:dyDescent="0.25">
      <c r="A965" s="58"/>
      <c r="B965" s="61" t="s">
        <v>969</v>
      </c>
      <c r="C965" s="277"/>
    </row>
    <row r="966" spans="1:3" x14ac:dyDescent="0.25">
      <c r="A966" s="58"/>
      <c r="B966" s="61" t="s">
        <v>11</v>
      </c>
      <c r="C966" s="277">
        <f>COUNTIF('5) Impact investment'!$BC$11:$BC$91,'Data (Hidden)'!B966)</f>
        <v>0</v>
      </c>
    </row>
    <row r="967" spans="1:3" x14ac:dyDescent="0.25">
      <c r="A967" s="58"/>
      <c r="B967" s="61" t="s">
        <v>12</v>
      </c>
      <c r="C967" s="277">
        <f>COUNTIF('5) Impact investment'!$BC$11:$BC$91,'Data (Hidden)'!B967)</f>
        <v>0</v>
      </c>
    </row>
    <row r="968" spans="1:3" x14ac:dyDescent="0.25">
      <c r="A968" s="58"/>
      <c r="B968" s="61" t="s">
        <v>968</v>
      </c>
      <c r="C968" s="321" t="str">
        <f>CONCATENATE("(1) ",'5) Impact investment'!BD11,", (2) ",'5) Impact investment'!BD12,", (3) ",'5) Impact investment'!BD13,", (4) ",'5) Impact investment'!BD14,", (5) ",'5) Impact investment'!BD15,", (6) ",'5) Impact investment'!BD16,", (7) ",'5) Impact investment'!BD17,", (8) ",'5) Impact investment'!BD18,", (9) ",'5) Impact investment'!BD19,", (10) ",'5) Impact investment'!BD20,", (11) ",'5) Impact investment'!BD21,", (12) ",'5) Impact investment'!BD22,", (13) ",'5) Impact investment'!BD23,", (14) ",'5) Impact investment'!BD24,", (15) ",'5) Impact investment'!BD25,", (16) ",'5) Impact investment'!BD26,", (17) ",'5) Impact investment'!BD27,", (18) ",'5) Impact investment'!BD28,", (19) ",'5) Impact investment'!BD29,", (20) ",'5) Impact investment'!BD30,", (21) ",'5) Impact investment'!BD31,", (22) ",'5) Impact investment'!BD32,", (23) ",'5) Impact investment'!BD33,", (24) ",'5) Impact investment'!BD34,", (25) ",'5) Impact investment'!BD35,", (26) ",'5) Impact investment'!BD36,", (27) ",'5) Impact investment'!BD37,", (28) ",'5) Impact investment'!BD38,", (29) ",'5) Impact investment'!BD39,", (30) ",'5) Impact investment'!BD40,", (31) ",'5) Impact investment'!BD41,", (32) ",'5) Impact investment'!BD42,", (33) ",'5) Impact investment'!BD43,", (34) ",'5) Impact investment'!BD44,", (35) ",'5) Impact investment'!BD45,", (36) ",'5) Impact investment'!BD46,", (37) ",'5) Impact investment'!BD47,", (38) ",'5) Impact investment'!BD48,", (39) ",'5) Impact investment'!BD49,", (40) ",'5) Impact investment'!BD50,", (41) ",'5) Impact investment'!BD51,", (42) ",'5) Impact investment'!BD52,", (43) ",'5) Impact investment'!BD53,", (44) ",'5) Impact investment'!BD54,", (45) ",'5) Impact investment'!BD55,", (46) ",'5) Impact investment'!BD56,", (47) ",'5) Impact investment'!BD57,", (48) ",'5) Impact investment'!BD58,", (49) ",'5) Impact investment'!BD59,", (50) ",'5) Impact investment'!BD60,", (51) ",'5) Impact investment'!BD61,", (52) ",'5) Impact investment'!BD62,", (53) ",'5) Impact investment'!BD63,", (54) ",'5) Impact investment'!BD64,", (55) ",'5) Impact investment'!BD65,", (56) ",'5) Impact investment'!BD66,", (57) ",'5) Impact investment'!BD67,", (58) ",'5) Impact investment'!BD68,", (59) ",'5) Impact investment'!BD69,", (60) ",'5) Impact investment'!BD70,", (61) ",'5) Impact investment'!BD71,", (62) ",'5) Impact investment'!BD72,", (63) ",'5) Impact investment'!BD73,", (64) ",'5) Impact investment'!BD74,", (65) ",'5) Impact investment'!BD75,", (66) ",'5) Impact investment'!BD76,", (67) ",'5) Impact investment'!BD77,", (68) ",'5) Impact investment'!BD78,", (69) ",'5) Impact investment'!BD79,", (70) ",'5) Impact investment'!BD80,", (71) ",'5) Impact investment'!BD81,", (72) ",'5) Impact investment'!BD82,", (73) ",'5) Impact investment'!BD83,", (74) ",'5) Impact investment'!BD84,", (75) ",'5) Impact investment'!BD85,", (76) ",'5) Impact investment'!BD86,", (77) ",'5) Impact investment'!BD87,", (78) ",'5) Impact investment'!BD88,", (79) ",'5) Impact investment'!BD89,", (80) ",'5) Impact investment'!BD90,", (81) ",'5) Impact investment'!BD91)</f>
        <v xml:space="preserve">(1) , (2) , (3) , (4) , (5) , (6) , (7) , (8) , (9) , (10) , (11) , (12) , (13) , (14) , (15) , (16) , (17) , (18) , (19) , (20) , (21) , (22) , (23) , (24) , (25) , (26) , (27) , (28) , (29) , (30) , (31) , (32) , (33) , (34) , (35) , (36) , (37) , (38) , (39) , (40) , (41) , (42) , (43) , (44) , (45) , (46) , (47) , (48) , (49) , (50) , (51) , (52) , (53) , (54) , (55) , (56) , (57) , (58) , (59) , (60) , (61) , (62) , (63) , (64) , (65) , (66) , (67) , (68) , (69) , (70) , (71) , (72) , (73) , (74) , (75) , (76) , (77) , (78) , (79) , (80) , (81) </v>
      </c>
    </row>
    <row r="969" spans="1:3" x14ac:dyDescent="0.25">
      <c r="A969" s="58"/>
      <c r="B969" s="61"/>
      <c r="C969" s="321"/>
    </row>
    <row r="970" spans="1:3" x14ac:dyDescent="0.25">
      <c r="A970" s="58"/>
      <c r="B970" s="61" t="s">
        <v>973</v>
      </c>
      <c r="C970" s="321"/>
    </row>
    <row r="971" spans="1:3" x14ac:dyDescent="0.25">
      <c r="A971" s="58"/>
      <c r="B971" s="61" t="str">
        <f>'Dropdown-Content (Hidden)'!B213</f>
        <v>Provide additional private capital (private debt/private equity)</v>
      </c>
      <c r="C971" s="272">
        <f>SUMIF('5) Impact investment'!BE11:$BE$91,$B$971,'5) Impact investment'!$AL$11:$AL$91)</f>
        <v>0</v>
      </c>
    </row>
    <row r="972" spans="1:3" x14ac:dyDescent="0.25">
      <c r="A972" s="58"/>
      <c r="B972" s="61" t="str">
        <f>'Dropdown-Content (Hidden)'!B214</f>
        <v>Allocate capital to companies providing sustainable solutions at secondary markets</v>
      </c>
      <c r="C972" s="272">
        <f>SUMIF('5) Impact investment'!BE12:$BE$91,$B$971,'5) Impact investment'!$AL$11:$AL$91)</f>
        <v>0</v>
      </c>
    </row>
    <row r="973" spans="1:3" x14ac:dyDescent="0.25">
      <c r="A973" s="58"/>
      <c r="B973" s="61" t="str">
        <f>'Dropdown-Content (Hidden)'!B215</f>
        <v>Engage with companies to encourage sustainable activities</v>
      </c>
      <c r="C973" s="272">
        <f>SUMIF('5) Impact investment'!BE13:$BE$91,$B$971,'5) Impact investment'!$AL$11:$AL$91)</f>
        <v>0</v>
      </c>
    </row>
    <row r="974" spans="1:3" x14ac:dyDescent="0.25">
      <c r="A974" s="58"/>
      <c r="B974" s="61" t="str">
        <f>'Dropdown-Content (Hidden)'!B217</f>
        <v>Other (Please specify)</v>
      </c>
      <c r="C974" s="272">
        <f>SUMIF('5) Impact investment'!BE14:$BE$91,$B$971,'5) Impact investment'!$AL$11:$AL$91)</f>
        <v>0</v>
      </c>
    </row>
    <row r="975" spans="1:3" x14ac:dyDescent="0.25">
      <c r="A975" s="58"/>
      <c r="B975" s="61" t="s">
        <v>171</v>
      </c>
      <c r="C975" s="321" t="str">
        <f>CONCATENATE("(1) ",'5) Impact investment'!BF11,", (2) ",'5) Impact investment'!BF12,", (3) ",'5) Impact investment'!BF13,", (4) ",'5) Impact investment'!BF14,", (5) ",'5) Impact investment'!BF15,", (6) ",'5) Impact investment'!BF16,", (7) ",'5) Impact investment'!BF17,", (8) ",'5) Impact investment'!BF18,", (9) ",'5) Impact investment'!BF19,", (10) ",'5) Impact investment'!BF20,", (11) ",'5) Impact investment'!BF21,", (12) ",'5) Impact investment'!BF22,", (13) ",'5) Impact investment'!BF23,", (14) ",'5) Impact investment'!BF24,", (15) ",'5) Impact investment'!BF25,", (16) ",'5) Impact investment'!BF26,", (17) ",'5) Impact investment'!BF27,", (18) ",'5) Impact investment'!BF28,", (19) ",'5) Impact investment'!BF29,", (20) ",'5) Impact investment'!BF30,", (21) ",'5) Impact investment'!BF31,", (22) ",'5) Impact investment'!BF32,", (23) ",'5) Impact investment'!BF33,", (24) ",'5) Impact investment'!BF34,", (25) ",'5) Impact investment'!BF35,", (26) ",'5) Impact investment'!BF36,", (27) ",'5) Impact investment'!BF37,", (28) ",'5) Impact investment'!BF38,", (29) ",'5) Impact investment'!BF39,", (30) ",'5) Impact investment'!BF40,", (31) ",'5) Impact investment'!BF41,", (32) ",'5) Impact investment'!BF42,", (33) ",'5) Impact investment'!BF43,", (34) ",'5) Impact investment'!BF44,", (35) ",'5) Impact investment'!BF45,", (36) ",'5) Impact investment'!BF46,", (37) ",'5) Impact investment'!BF47,", (38) ",'5) Impact investment'!BF48,", (39) ",'5) Impact investment'!BF49,", (40) ",'5) Impact investment'!BF50,", (41) ",'5) Impact investment'!BF51,", (42) ",'5) Impact investment'!BF52,", (43) ",'5) Impact investment'!BF53,", (44) ",'5) Impact investment'!BF54,", (45) ",'5) Impact investment'!BF55,", (46) ",'5) Impact investment'!BF56,", (47) ",'5) Impact investment'!BF57,", (48) ",'5) Impact investment'!BF58,", (49) ",'5) Impact investment'!BF59,", (50) ",'5) Impact investment'!BF60,", (51) ",'5) Impact investment'!BF61,", (52) ",'5) Impact investment'!BF62,", (53) ",'5) Impact investment'!BF63,", (54) ",'5) Impact investment'!BF64,", (55) ",'5) Impact investment'!BF65,", (56) ",'5) Impact investment'!BF66,", (57) ",'5) Impact investment'!BF67,", (58) ",'5) Impact investment'!BF68,", (59) ",'5) Impact investment'!BF69,", (60) ",'5) Impact investment'!BF70,", (61) ",'5) Impact investment'!BF71,", (62) ",'5) Impact investment'!BF72,", (63) ",'5) Impact investment'!BF73,", (64) ",'5) Impact investment'!BF74,", (65) ",'5) Impact investment'!BF75,", (66) ",'5) Impact investment'!BF76,", (67) ",'5) Impact investment'!BF77,", (68) ",'5) Impact investment'!BF78,", (69) ",'5) Impact investment'!BF79,", (70) ",'5) Impact investment'!BF80,", (71) ",'5) Impact investment'!BF81,", (72) ",'5) Impact investment'!BF82,", (73) ",'5) Impact investment'!BF83,", (74) ",'5) Impact investment'!BF84,", (75) ",'5) Impact investment'!BF85,", (76) ",'5) Impact investment'!BF86,", (77) ",'5) Impact investment'!BF87,", (78) ",'5) Impact investment'!BF88,", (79) ",'5) Impact investment'!BF89,", (80) ",'5) Impact investment'!BF90,", (81) ",'5) Impact investment'!BF91)</f>
        <v xml:space="preserve">(1) , (2) , (3) , (4) , (5) , (6) , (7) , (8) , (9) , (10) , (11) , (12) , (13) , (14) , (15) , (16) , (17) , (18) , (19) , (20) , (21) , (22) , (23) , (24) , (25) , (26) , (27) , (28) , (29) , (30) , (31) , (32) , (33) , (34) , (35) , (36) , (37) , (38) , (39) , (40) , (41) , (42) , (43) , (44) , (45) , (46) , (47) , (48) , (49) , (50) , (51) , (52) , (53) , (54) , (55) , (56) , (57) , (58) , (59) , (60) , (61) , (62) , (63) , (64) , (65) , (66) , (67) , (68) , (69) , (70) , (71) , (72) , (73) , (74) , (75) , (76) , (77) , (78) , (79) , (80) , (81) </v>
      </c>
    </row>
    <row r="976" spans="1:3" x14ac:dyDescent="0.25">
      <c r="A976" s="58"/>
      <c r="B976" s="61"/>
      <c r="C976" s="277"/>
    </row>
    <row r="977" spans="1:3" x14ac:dyDescent="0.25">
      <c r="B977" s="54"/>
      <c r="C977" s="272"/>
    </row>
    <row r="978" spans="1:3" x14ac:dyDescent="0.25">
      <c r="A978" s="54" t="s">
        <v>344</v>
      </c>
      <c r="B978" s="54" t="s">
        <v>146</v>
      </c>
      <c r="C978" s="272">
        <f>'5) Impact investment'!T99</f>
        <v>0</v>
      </c>
    </row>
    <row r="979" spans="1:3" x14ac:dyDescent="0.25">
      <c r="B979" s="54" t="s">
        <v>147</v>
      </c>
      <c r="C979" s="272">
        <f>'5) Impact investment'!T100</f>
        <v>0</v>
      </c>
    </row>
    <row r="980" spans="1:3" x14ac:dyDescent="0.25">
      <c r="B980" s="54" t="s">
        <v>148</v>
      </c>
      <c r="C980" s="272">
        <f>'5) Impact investment'!T101</f>
        <v>0</v>
      </c>
    </row>
    <row r="981" spans="1:3" x14ac:dyDescent="0.25">
      <c r="B981" s="54" t="s">
        <v>149</v>
      </c>
      <c r="C981" s="272">
        <f>'5) Impact investment'!T102</f>
        <v>0</v>
      </c>
    </row>
    <row r="982" spans="1:3" x14ac:dyDescent="0.25">
      <c r="B982" s="54" t="s">
        <v>150</v>
      </c>
      <c r="C982" s="272">
        <f>'5) Impact investment'!T103</f>
        <v>0</v>
      </c>
    </row>
    <row r="983" spans="1:3" x14ac:dyDescent="0.25">
      <c r="B983" s="54" t="s">
        <v>151</v>
      </c>
      <c r="C983" s="272">
        <f>'5) Impact investment'!T104</f>
        <v>0</v>
      </c>
    </row>
    <row r="984" spans="1:3" x14ac:dyDescent="0.25">
      <c r="B984" s="54" t="s">
        <v>152</v>
      </c>
      <c r="C984" s="272">
        <f>'5) Impact investment'!T105</f>
        <v>0</v>
      </c>
    </row>
    <row r="985" spans="1:3" x14ac:dyDescent="0.25">
      <c r="B985" s="54" t="s">
        <v>153</v>
      </c>
      <c r="C985" s="272">
        <f>'5) Impact investment'!T106</f>
        <v>0</v>
      </c>
    </row>
    <row r="986" spans="1:3" x14ac:dyDescent="0.25">
      <c r="B986" s="54" t="s">
        <v>154</v>
      </c>
      <c r="C986" s="272">
        <f>'5) Impact investment'!T107</f>
        <v>0</v>
      </c>
    </row>
    <row r="987" spans="1:3" x14ac:dyDescent="0.25">
      <c r="B987" s="54" t="s">
        <v>77</v>
      </c>
      <c r="C987" s="272">
        <f>'5) Impact investment'!T108</f>
        <v>0</v>
      </c>
    </row>
    <row r="988" spans="1:3" x14ac:dyDescent="0.25">
      <c r="B988" s="54" t="s">
        <v>155</v>
      </c>
      <c r="C988" s="272">
        <f>'5) Impact investment'!T109</f>
        <v>0</v>
      </c>
    </row>
    <row r="989" spans="1:3" x14ac:dyDescent="0.25">
      <c r="B989" s="54" t="s">
        <v>156</v>
      </c>
      <c r="C989" s="272">
        <f>'5) Impact investment'!T110</f>
        <v>0</v>
      </c>
    </row>
    <row r="990" spans="1:3" x14ac:dyDescent="0.25">
      <c r="B990" s="54" t="s">
        <v>157</v>
      </c>
      <c r="C990" s="272">
        <f>'5) Impact investment'!T111</f>
        <v>0</v>
      </c>
    </row>
    <row r="991" spans="1:3" x14ac:dyDescent="0.25">
      <c r="B991" s="54" t="s">
        <v>158</v>
      </c>
      <c r="C991" s="272">
        <f>'5) Impact investment'!T112</f>
        <v>0</v>
      </c>
    </row>
    <row r="992" spans="1:3" ht="15" customHeight="1" x14ac:dyDescent="0.25">
      <c r="B992" s="54" t="s">
        <v>164</v>
      </c>
      <c r="C992" s="243">
        <f>'5) Impact investment'!T113</f>
        <v>0</v>
      </c>
    </row>
    <row r="993" spans="1:3" x14ac:dyDescent="0.25">
      <c r="B993" s="54" t="s">
        <v>164</v>
      </c>
      <c r="C993" s="270">
        <f>'5) Impact investment'!G113</f>
        <v>0</v>
      </c>
    </row>
    <row r="994" spans="1:3" x14ac:dyDescent="0.25">
      <c r="B994" s="54"/>
      <c r="C994" s="272"/>
    </row>
    <row r="995" spans="1:3" x14ac:dyDescent="0.25">
      <c r="C995" s="272"/>
    </row>
    <row r="996" spans="1:3" x14ac:dyDescent="0.25">
      <c r="A996" s="54" t="s">
        <v>343</v>
      </c>
      <c r="B996" s="53" t="s">
        <v>162</v>
      </c>
      <c r="C996" s="272">
        <f>'5) Impact investment'!T120</f>
        <v>0</v>
      </c>
    </row>
    <row r="997" spans="1:3" x14ac:dyDescent="0.25">
      <c r="B997" s="53" t="s">
        <v>74</v>
      </c>
      <c r="C997" s="272">
        <f>'5) Impact investment'!T121</f>
        <v>0</v>
      </c>
    </row>
    <row r="998" spans="1:3" x14ac:dyDescent="0.25">
      <c r="B998" s="53" t="s">
        <v>163</v>
      </c>
      <c r="C998" s="272">
        <f>'5) Impact investment'!T122</f>
        <v>0</v>
      </c>
    </row>
    <row r="999" spans="1:3" x14ac:dyDescent="0.25">
      <c r="B999" s="53" t="s">
        <v>75</v>
      </c>
      <c r="C999" s="272">
        <f>'5) Impact investment'!T123</f>
        <v>0</v>
      </c>
    </row>
    <row r="1000" spans="1:3" x14ac:dyDescent="0.25">
      <c r="B1000" s="53" t="s">
        <v>342</v>
      </c>
      <c r="C1000" s="272">
        <f>'5) Impact investment'!T124</f>
        <v>0</v>
      </c>
    </row>
    <row r="1001" spans="1:3" x14ac:dyDescent="0.25">
      <c r="B1001" s="53" t="s">
        <v>341</v>
      </c>
      <c r="C1001" s="272">
        <f>'5) Impact investment'!T125</f>
        <v>0</v>
      </c>
    </row>
    <row r="1002" spans="1:3" x14ac:dyDescent="0.25">
      <c r="B1002" s="53" t="s">
        <v>1035</v>
      </c>
      <c r="C1002" s="272">
        <f>'5) Impact investment'!T126</f>
        <v>0</v>
      </c>
    </row>
    <row r="1003" spans="1:3" x14ac:dyDescent="0.25">
      <c r="B1003" s="55" t="s">
        <v>340</v>
      </c>
      <c r="C1003" s="243">
        <f>'5) Impact investment'!T127</f>
        <v>0</v>
      </c>
    </row>
    <row r="1004" spans="1:3" x14ac:dyDescent="0.25">
      <c r="B1004" s="55" t="s">
        <v>339</v>
      </c>
      <c r="C1004" s="270">
        <f>'5) Impact investment'!G127</f>
        <v>0</v>
      </c>
    </row>
    <row r="1005" spans="1:3" x14ac:dyDescent="0.25">
      <c r="C1005" s="272"/>
    </row>
    <row r="1006" spans="1:3" x14ac:dyDescent="0.25">
      <c r="A1006" s="123" t="s">
        <v>976</v>
      </c>
      <c r="B1006" s="53" t="s">
        <v>63</v>
      </c>
      <c r="C1006" s="272">
        <f>'5) Impact investment'!T134</f>
        <v>0</v>
      </c>
    </row>
    <row r="1007" spans="1:3" x14ac:dyDescent="0.25">
      <c r="A1007" s="123"/>
      <c r="B1007" s="53" t="s">
        <v>338</v>
      </c>
      <c r="C1007" s="272">
        <f>'5) Impact investment'!T135</f>
        <v>0</v>
      </c>
    </row>
    <row r="1008" spans="1:3" x14ac:dyDescent="0.25">
      <c r="A1008" s="123"/>
      <c r="B1008" s="53" t="s">
        <v>229</v>
      </c>
      <c r="C1008" s="272">
        <f>'5) Impact investment'!T136</f>
        <v>0</v>
      </c>
    </row>
    <row r="1009" spans="1:4" x14ac:dyDescent="0.25">
      <c r="A1009" s="123"/>
      <c r="B1009" s="53" t="s">
        <v>337</v>
      </c>
      <c r="C1009" s="272">
        <f>'5) Impact investment'!T137</f>
        <v>0</v>
      </c>
    </row>
    <row r="1010" spans="1:4" x14ac:dyDescent="0.25">
      <c r="A1010" s="123"/>
      <c r="B1010" s="53" t="s">
        <v>336</v>
      </c>
      <c r="C1010" s="272">
        <f>'5) Impact investment'!T138</f>
        <v>0</v>
      </c>
    </row>
    <row r="1011" spans="1:4" x14ac:dyDescent="0.25">
      <c r="C1011" s="272"/>
    </row>
    <row r="1012" spans="1:4" ht="15.75" thickBot="1" x14ac:dyDescent="0.3">
      <c r="A1012" s="53"/>
    </row>
    <row r="1013" spans="1:4" x14ac:dyDescent="0.25">
      <c r="A1013" s="57" t="s">
        <v>335</v>
      </c>
      <c r="B1013" s="60"/>
      <c r="C1013" s="264"/>
    </row>
    <row r="1014" spans="1:4" x14ac:dyDescent="0.25">
      <c r="A1014" s="61" t="s">
        <v>178</v>
      </c>
      <c r="B1014" s="120" t="s">
        <v>334</v>
      </c>
      <c r="C1014" s="262">
        <f>'6) Special topics'!Q6</f>
        <v>0</v>
      </c>
    </row>
    <row r="1015" spans="1:4" x14ac:dyDescent="0.25">
      <c r="A1015" s="61"/>
      <c r="B1015" s="120" t="str">
        <f>'6) Special topics'!B7</f>
        <v>What are the approximate AuMs linked to these products (in millions)</v>
      </c>
      <c r="C1015" s="263">
        <f>'6) Special topics'!Q7</f>
        <v>0</v>
      </c>
    </row>
    <row r="1016" spans="1:4" x14ac:dyDescent="0.25">
      <c r="C1016" s="272"/>
    </row>
    <row r="1017" spans="1:4" x14ac:dyDescent="0.25">
      <c r="A1017" s="54" t="s">
        <v>179</v>
      </c>
      <c r="B1017" s="53" t="s">
        <v>333</v>
      </c>
      <c r="C1017" s="270" t="str">
        <f>IF('6) Special topics'!$M$11="x",1,"")</f>
        <v/>
      </c>
      <c r="D1017" s="131"/>
    </row>
    <row r="1018" spans="1:4" x14ac:dyDescent="0.25">
      <c r="B1018" s="53" t="s">
        <v>332</v>
      </c>
      <c r="C1018" s="270" t="str">
        <f>IF('6) Special topics'!$N$11="x",1,"")</f>
        <v/>
      </c>
      <c r="D1018" s="131"/>
    </row>
    <row r="1019" spans="1:4" x14ac:dyDescent="0.25">
      <c r="B1019" s="53" t="s">
        <v>331</v>
      </c>
      <c r="C1019" s="270" t="str">
        <f>IF('6) Special topics'!$O$11="x",1,"")</f>
        <v/>
      </c>
      <c r="D1019" s="131"/>
    </row>
    <row r="1020" spans="1:4" x14ac:dyDescent="0.25">
      <c r="B1020" s="53" t="s">
        <v>330</v>
      </c>
      <c r="C1020" s="270" t="str">
        <f>IF('6) Special topics'!$P$11="x",1,"")</f>
        <v/>
      </c>
      <c r="D1020" s="131"/>
    </row>
    <row r="1021" spans="1:4" x14ac:dyDescent="0.25">
      <c r="B1021" s="53" t="s">
        <v>329</v>
      </c>
      <c r="C1021" s="270" t="str">
        <f>IF('6) Special topics'!$Q$11="x",1,"")</f>
        <v/>
      </c>
      <c r="D1021" s="131"/>
    </row>
    <row r="1022" spans="1:4" x14ac:dyDescent="0.25">
      <c r="B1022" s="53" t="s">
        <v>328</v>
      </c>
      <c r="C1022" s="270" t="str">
        <f>IF('6) Special topics'!$R$11="x",1,"")</f>
        <v/>
      </c>
      <c r="D1022" s="131"/>
    </row>
    <row r="1023" spans="1:4" x14ac:dyDescent="0.25">
      <c r="B1023" s="53" t="s">
        <v>327</v>
      </c>
      <c r="C1023" s="270" t="str">
        <f>IF('6) Special topics'!$S$11="x",1,"")</f>
        <v/>
      </c>
      <c r="D1023" s="131"/>
    </row>
    <row r="1024" spans="1:4" x14ac:dyDescent="0.25">
      <c r="B1024" s="53" t="s">
        <v>326</v>
      </c>
      <c r="C1024" s="270" t="str">
        <f>IF('6) Special topics'!$T$11="x",1,"")</f>
        <v/>
      </c>
      <c r="D1024" s="131"/>
    </row>
    <row r="1025" spans="1:4" x14ac:dyDescent="0.25">
      <c r="B1025" s="53" t="s">
        <v>325</v>
      </c>
      <c r="C1025" s="270" t="str">
        <f>IF('6) Special topics'!$U$11="x",1,"")</f>
        <v/>
      </c>
      <c r="D1025" s="131"/>
    </row>
    <row r="1026" spans="1:4" x14ac:dyDescent="0.25">
      <c r="B1026" s="53" t="s">
        <v>324</v>
      </c>
      <c r="C1026" s="270" t="str">
        <f>IF('6) Special topics'!$V$11="x",1,"")</f>
        <v/>
      </c>
      <c r="D1026" s="131"/>
    </row>
    <row r="1027" spans="1:4" x14ac:dyDescent="0.25">
      <c r="B1027" s="53" t="s">
        <v>323</v>
      </c>
      <c r="C1027" s="270" t="str">
        <f>IF('6) Special topics'!$W$11="x",1,"")</f>
        <v/>
      </c>
      <c r="D1027" s="131"/>
    </row>
    <row r="1028" spans="1:4" x14ac:dyDescent="0.25">
      <c r="B1028" s="53" t="s">
        <v>322</v>
      </c>
      <c r="C1028" s="270" t="str">
        <f>IF('6) Special topics'!$X$11="x",1,"")</f>
        <v/>
      </c>
      <c r="D1028" s="131"/>
    </row>
    <row r="1029" spans="1:4" x14ac:dyDescent="0.25">
      <c r="B1029" s="53" t="s">
        <v>321</v>
      </c>
      <c r="C1029" s="270" t="str">
        <f>IF('6) Special topics'!$Y$11="x",1,"")</f>
        <v/>
      </c>
      <c r="D1029" s="131"/>
    </row>
    <row r="1030" spans="1:4" x14ac:dyDescent="0.25">
      <c r="B1030" s="53" t="s">
        <v>320</v>
      </c>
      <c r="C1030" s="270" t="str">
        <f>IF('6) Special topics'!$Z$11="x",1,"")</f>
        <v/>
      </c>
      <c r="D1030" s="131"/>
    </row>
    <row r="1031" spans="1:4" x14ac:dyDescent="0.25">
      <c r="B1031" s="53" t="s">
        <v>319</v>
      </c>
      <c r="C1031" s="270" t="str">
        <f>IF('6) Special topics'!$AA$11="x",1,"")</f>
        <v/>
      </c>
      <c r="D1031" s="131"/>
    </row>
    <row r="1032" spans="1:4" x14ac:dyDescent="0.25">
      <c r="B1032" s="53" t="s">
        <v>318</v>
      </c>
      <c r="C1032" s="270" t="str">
        <f>IF('6) Special topics'!$AB$11="x",1,"")</f>
        <v/>
      </c>
      <c r="D1032" s="131"/>
    </row>
    <row r="1033" spans="1:4" x14ac:dyDescent="0.25">
      <c r="B1033" s="53" t="s">
        <v>317</v>
      </c>
      <c r="C1033" s="270" t="str">
        <f>IF('6) Special topics'!$AC$11="x",1,"")</f>
        <v/>
      </c>
      <c r="D1033" s="131"/>
    </row>
    <row r="1034" spans="1:4" x14ac:dyDescent="0.25">
      <c r="C1034" s="272"/>
    </row>
    <row r="1035" spans="1:4" x14ac:dyDescent="0.25">
      <c r="A1035" s="54" t="s">
        <v>192</v>
      </c>
      <c r="B1035" s="53" t="s">
        <v>316</v>
      </c>
      <c r="C1035" s="270" t="str">
        <f>IF('6) Special topics'!B15="x",1,"")</f>
        <v/>
      </c>
    </row>
    <row r="1036" spans="1:4" x14ac:dyDescent="0.25">
      <c r="B1036" s="53" t="s">
        <v>315</v>
      </c>
      <c r="C1036" s="270" t="str">
        <f>IF('6) Special topics'!B16="x",1,"")</f>
        <v/>
      </c>
    </row>
    <row r="1037" spans="1:4" x14ac:dyDescent="0.25">
      <c r="B1037" s="53" t="s">
        <v>171</v>
      </c>
      <c r="C1037" s="270" t="str">
        <f>IF('6) Special topics'!B17="x",1,"")</f>
        <v/>
      </c>
    </row>
    <row r="1038" spans="1:4" x14ac:dyDescent="0.25">
      <c r="B1038" s="53" t="s">
        <v>314</v>
      </c>
      <c r="C1038" s="272">
        <f>'6) Special topics'!M17</f>
        <v>0</v>
      </c>
    </row>
    <row r="1039" spans="1:4" x14ac:dyDescent="0.25">
      <c r="C1039" s="272"/>
    </row>
    <row r="1040" spans="1:4" x14ac:dyDescent="0.25">
      <c r="A1040" s="54" t="s">
        <v>285</v>
      </c>
      <c r="B1040" s="53" t="s">
        <v>286</v>
      </c>
      <c r="C1040" s="278">
        <f>'6) Special topics'!P19</f>
        <v>0</v>
      </c>
    </row>
    <row r="1041" spans="1:5" x14ac:dyDescent="0.25">
      <c r="B1041" s="53" t="s">
        <v>261</v>
      </c>
      <c r="C1041" s="278">
        <f>'6) Special topics'!B22</f>
        <v>0</v>
      </c>
    </row>
    <row r="1042" spans="1:5" x14ac:dyDescent="0.25">
      <c r="C1042" s="272"/>
    </row>
    <row r="1043" spans="1:5" x14ac:dyDescent="0.25">
      <c r="A1043" s="54" t="s">
        <v>288</v>
      </c>
      <c r="B1043" s="53" t="s">
        <v>357</v>
      </c>
      <c r="C1043" s="272"/>
    </row>
    <row r="1044" spans="1:5" x14ac:dyDescent="0.25">
      <c r="B1044" s="53" t="s">
        <v>194</v>
      </c>
      <c r="C1044" s="121" t="str">
        <f>LEFT('6) Special topics'!X25, 1)</f>
        <v/>
      </c>
      <c r="D1044" s="55"/>
      <c r="E1044" s="55"/>
    </row>
    <row r="1045" spans="1:5" x14ac:dyDescent="0.25">
      <c r="B1045" s="53" t="s">
        <v>195</v>
      </c>
      <c r="C1045" s="121" t="str">
        <f>LEFT('6) Special topics'!X26, 1)</f>
        <v/>
      </c>
      <c r="D1045" s="55"/>
    </row>
    <row r="1046" spans="1:5" x14ac:dyDescent="0.25">
      <c r="B1046" s="53" t="s">
        <v>196</v>
      </c>
      <c r="C1046" s="121" t="str">
        <f>LEFT('6) Special topics'!X27, 1)</f>
        <v/>
      </c>
      <c r="D1046" s="55"/>
    </row>
    <row r="1047" spans="1:5" x14ac:dyDescent="0.25">
      <c r="B1047" s="53" t="s">
        <v>197</v>
      </c>
      <c r="C1047" s="121" t="str">
        <f>LEFT('6) Special topics'!X28, 1)</f>
        <v/>
      </c>
      <c r="D1047" s="55"/>
    </row>
    <row r="1048" spans="1:5" x14ac:dyDescent="0.25">
      <c r="B1048" s="53" t="s">
        <v>289</v>
      </c>
      <c r="C1048" s="121" t="str">
        <f>LEFT('6) Special topics'!X29, 1)</f>
        <v/>
      </c>
      <c r="D1048" s="55"/>
    </row>
    <row r="1049" spans="1:5" x14ac:dyDescent="0.25">
      <c r="B1049" s="53" t="s">
        <v>171</v>
      </c>
      <c r="C1049" s="121" t="str">
        <f>LEFT('6) Special topics'!X30, 1)</f>
        <v/>
      </c>
      <c r="D1049" s="55"/>
    </row>
    <row r="1050" spans="1:5" x14ac:dyDescent="0.25">
      <c r="B1050" s="53" t="s">
        <v>358</v>
      </c>
      <c r="C1050" s="268">
        <f>'6) Special topics'!B31</f>
        <v>0</v>
      </c>
      <c r="D1050" s="55"/>
    </row>
    <row r="1051" spans="1:5" x14ac:dyDescent="0.25">
      <c r="C1051" s="121"/>
    </row>
    <row r="1052" spans="1:5" x14ac:dyDescent="0.25">
      <c r="A1052" s="53" t="s">
        <v>1167</v>
      </c>
      <c r="B1052" s="53" t="s">
        <v>290</v>
      </c>
    </row>
    <row r="1053" spans="1:5" x14ac:dyDescent="0.25">
      <c r="A1053" s="53"/>
      <c r="B1053" s="53" t="s">
        <v>291</v>
      </c>
      <c r="C1053" s="132" t="str">
        <f>IF('6) Special topics'!S36="x",1,"")</f>
        <v/>
      </c>
    </row>
    <row r="1054" spans="1:5" x14ac:dyDescent="0.25">
      <c r="A1054" s="53"/>
      <c r="B1054" s="53" t="s">
        <v>201</v>
      </c>
      <c r="C1054" s="132" t="str">
        <f>IF('6) Special topics'!S37="x",1,"")</f>
        <v/>
      </c>
    </row>
    <row r="1055" spans="1:5" ht="15" customHeight="1" x14ac:dyDescent="0.25">
      <c r="A1055" s="53"/>
      <c r="B1055" s="53" t="s">
        <v>202</v>
      </c>
      <c r="C1055" s="132" t="str">
        <f>IF('6) Special topics'!S38="x",1,"")</f>
        <v/>
      </c>
    </row>
    <row r="1056" spans="1:5" x14ac:dyDescent="0.25">
      <c r="A1056" s="53"/>
      <c r="B1056" s="53" t="s">
        <v>203</v>
      </c>
      <c r="C1056" s="132" t="str">
        <f>IF('6) Special topics'!S39="x",1,"")</f>
        <v/>
      </c>
    </row>
    <row r="1057" spans="1:3" x14ac:dyDescent="0.25">
      <c r="A1057" s="53"/>
      <c r="B1057" s="53" t="s">
        <v>204</v>
      </c>
      <c r="C1057" s="132" t="str">
        <f>IF('6) Special topics'!S40="x",1,"")</f>
        <v/>
      </c>
    </row>
    <row r="1058" spans="1:3" x14ac:dyDescent="0.25">
      <c r="A1058" s="53"/>
      <c r="B1058" s="53" t="s">
        <v>171</v>
      </c>
      <c r="C1058" s="132" t="str">
        <f>IF('6) Special topics'!S41="x",1,"")</f>
        <v/>
      </c>
    </row>
    <row r="1059" spans="1:3" x14ac:dyDescent="0.25">
      <c r="A1059" s="53"/>
      <c r="B1059" s="53" t="s">
        <v>171</v>
      </c>
      <c r="C1059" s="260">
        <f>'6) Special topics'!B42</f>
        <v>0</v>
      </c>
    </row>
    <row r="1060" spans="1:3" x14ac:dyDescent="0.25">
      <c r="A1060" s="53"/>
      <c r="C1060" s="260"/>
    </row>
    <row r="1061" spans="1:3" x14ac:dyDescent="0.25">
      <c r="A1061" s="53" t="s">
        <v>292</v>
      </c>
      <c r="B1061" s="53" t="s">
        <v>1155</v>
      </c>
      <c r="C1061" s="260"/>
    </row>
    <row r="1062" spans="1:3" x14ac:dyDescent="0.25">
      <c r="A1062" s="53"/>
      <c r="B1062" s="53" t="s">
        <v>1156</v>
      </c>
      <c r="C1062" s="132" t="str">
        <f>IF('6) Special topics'!S45="x",1,"")</f>
        <v/>
      </c>
    </row>
    <row r="1063" spans="1:3" x14ac:dyDescent="0.25">
      <c r="A1063" s="53"/>
      <c r="B1063" s="53" t="s">
        <v>1157</v>
      </c>
      <c r="C1063" s="132" t="str">
        <f>IF('6) Special topics'!S46="x",1,"")</f>
        <v/>
      </c>
    </row>
    <row r="1064" spans="1:3" x14ac:dyDescent="0.25">
      <c r="A1064" s="53"/>
      <c r="B1064" s="53" t="s">
        <v>171</v>
      </c>
      <c r="C1064" s="132" t="str">
        <f>IF('6) Special topics'!S47="x",1,"")</f>
        <v/>
      </c>
    </row>
    <row r="1065" spans="1:3" x14ac:dyDescent="0.25">
      <c r="A1065" s="53"/>
      <c r="B1065" s="53" t="s">
        <v>171</v>
      </c>
      <c r="C1065" s="260">
        <f>'6) Special topics'!B48</f>
        <v>0</v>
      </c>
    </row>
    <row r="1066" spans="1:3" x14ac:dyDescent="0.25">
      <c r="A1066" s="53"/>
      <c r="C1066" s="260"/>
    </row>
    <row r="1067" spans="1:3" x14ac:dyDescent="0.25">
      <c r="A1067" s="53" t="s">
        <v>1158</v>
      </c>
      <c r="B1067" s="53" t="s">
        <v>1159</v>
      </c>
      <c r="C1067" s="260"/>
    </row>
    <row r="1068" spans="1:3" x14ac:dyDescent="0.25">
      <c r="A1068" s="53"/>
      <c r="B1068" s="53" t="s">
        <v>1160</v>
      </c>
      <c r="C1068" s="132" t="str">
        <f>IF('6) Special topics'!S51="x",1,"")</f>
        <v/>
      </c>
    </row>
    <row r="1069" spans="1:3" x14ac:dyDescent="0.25">
      <c r="A1069" s="53"/>
      <c r="B1069" s="53" t="s">
        <v>1161</v>
      </c>
      <c r="C1069" s="132" t="str">
        <f>IF('6) Special topics'!S52="x",1,"")</f>
        <v/>
      </c>
    </row>
    <row r="1070" spans="1:3" x14ac:dyDescent="0.25">
      <c r="A1070" s="53"/>
      <c r="B1070" s="53" t="s">
        <v>1162</v>
      </c>
      <c r="C1070" s="132" t="str">
        <f>IF('6) Special topics'!S53="x",1,"")</f>
        <v/>
      </c>
    </row>
    <row r="1071" spans="1:3" x14ac:dyDescent="0.25">
      <c r="A1071" s="53"/>
      <c r="B1071" s="53" t="s">
        <v>1163</v>
      </c>
      <c r="C1071" s="132" t="str">
        <f>IF('6) Special topics'!S54="x",1,"")</f>
        <v/>
      </c>
    </row>
    <row r="1072" spans="1:3" x14ac:dyDescent="0.25">
      <c r="A1072" s="53"/>
      <c r="B1072" s="53" t="s">
        <v>1164</v>
      </c>
      <c r="C1072" s="132" t="str">
        <f>IF('6) Special topics'!S55="x",1,"")</f>
        <v/>
      </c>
    </row>
    <row r="1073" spans="1:3" x14ac:dyDescent="0.25">
      <c r="A1073" s="53"/>
      <c r="B1073" s="53" t="s">
        <v>1165</v>
      </c>
      <c r="C1073" s="132" t="str">
        <f>IF('6) Special topics'!S56="x",1,"")</f>
        <v/>
      </c>
    </row>
    <row r="1074" spans="1:3" x14ac:dyDescent="0.25">
      <c r="A1074" s="53"/>
      <c r="B1074" s="53" t="s">
        <v>171</v>
      </c>
      <c r="C1074" s="132" t="str">
        <f>IF('6) Special topics'!S57="x",1,"")</f>
        <v/>
      </c>
    </row>
    <row r="1075" spans="1:3" x14ac:dyDescent="0.25">
      <c r="A1075" s="53"/>
      <c r="B1075" s="53" t="s">
        <v>171</v>
      </c>
      <c r="C1075" s="260">
        <f>'6) Special topics'!B58</f>
        <v>0</v>
      </c>
    </row>
    <row r="1076" spans="1:3" x14ac:dyDescent="0.25">
      <c r="A1076" s="53"/>
      <c r="C1076" s="260"/>
    </row>
    <row r="1077" spans="1:3" x14ac:dyDescent="0.25">
      <c r="A1077" s="53"/>
      <c r="B1077" s="53" t="s">
        <v>1166</v>
      </c>
      <c r="C1077" s="260"/>
    </row>
    <row r="1078" spans="1:3" x14ac:dyDescent="0.25">
      <c r="A1078" s="53"/>
    </row>
    <row r="1079" spans="1:3" x14ac:dyDescent="0.25">
      <c r="A1079" s="53" t="s">
        <v>1154</v>
      </c>
      <c r="B1079" s="53" t="s">
        <v>293</v>
      </c>
      <c r="C1079" s="132">
        <f>'6) Special topics'!P62</f>
        <v>0</v>
      </c>
    </row>
    <row r="1080" spans="1:3" x14ac:dyDescent="0.25">
      <c r="A1080" s="53"/>
      <c r="B1080" s="53" t="s">
        <v>294</v>
      </c>
      <c r="C1080" s="132">
        <f>'6) Special topics'!L63</f>
        <v>0</v>
      </c>
    </row>
    <row r="1081" spans="1:3" x14ac:dyDescent="0.25">
      <c r="A1081" s="53"/>
    </row>
    <row r="1082" spans="1:3" x14ac:dyDescent="0.25">
      <c r="A1082" s="53" t="s">
        <v>979</v>
      </c>
      <c r="B1082" s="53" t="s">
        <v>978</v>
      </c>
      <c r="C1082" s="132" cm="1">
        <f t="array" ref="C1082">'6) Special topics'!AB67:AB67</f>
        <v>0</v>
      </c>
    </row>
    <row r="1083" spans="1:3" x14ac:dyDescent="0.25">
      <c r="A1083" s="53"/>
      <c r="B1083" s="53" t="s">
        <v>989</v>
      </c>
      <c r="C1083" s="260">
        <f>'6) Special topics'!B69</f>
        <v>0</v>
      </c>
    </row>
    <row r="1084" spans="1:3" x14ac:dyDescent="0.25">
      <c r="A1084" s="53"/>
    </row>
    <row r="1085" spans="1:3" x14ac:dyDescent="0.25">
      <c r="A1085" s="53" t="s">
        <v>980</v>
      </c>
      <c r="B1085" s="53" t="s">
        <v>985</v>
      </c>
      <c r="C1085" s="132">
        <f>'6) Special topics'!AB71</f>
        <v>0</v>
      </c>
    </row>
    <row r="1086" spans="1:3" x14ac:dyDescent="0.25">
      <c r="A1086" s="53" t="s">
        <v>982</v>
      </c>
      <c r="B1086" s="53" t="s">
        <v>981</v>
      </c>
      <c r="C1086" s="132">
        <f>'6) Special topics'!AB72</f>
        <v>0</v>
      </c>
    </row>
    <row r="1087" spans="1:3" x14ac:dyDescent="0.25">
      <c r="A1087" s="53" t="s">
        <v>983</v>
      </c>
      <c r="B1087" s="53" t="s">
        <v>984</v>
      </c>
      <c r="C1087" s="132">
        <f>'6) Special topics'!AB73</f>
        <v>0</v>
      </c>
    </row>
    <row r="1088" spans="1:3" x14ac:dyDescent="0.25">
      <c r="A1088" s="53"/>
      <c r="B1088" s="53" t="s">
        <v>986</v>
      </c>
      <c r="C1088" s="260">
        <f>'6) Special topics'!M74</f>
        <v>0</v>
      </c>
    </row>
    <row r="1089" spans="1:3" x14ac:dyDescent="0.25">
      <c r="A1089" s="53"/>
      <c r="B1089" s="53" t="s">
        <v>987</v>
      </c>
      <c r="C1089" s="260">
        <f>'6) Special topics'!M75</f>
        <v>0</v>
      </c>
    </row>
    <row r="1090" spans="1:3" x14ac:dyDescent="0.25">
      <c r="A1090" s="53"/>
      <c r="C1090" s="260"/>
    </row>
    <row r="1091" spans="1:3" ht="15" customHeight="1" x14ac:dyDescent="0.25">
      <c r="A1091" s="53" t="s">
        <v>990</v>
      </c>
      <c r="B1091" s="53" t="s">
        <v>991</v>
      </c>
      <c r="C1091" s="260">
        <f>'6) Special topics'!AB79</f>
        <v>0</v>
      </c>
    </row>
    <row r="1092" spans="1:3" x14ac:dyDescent="0.25">
      <c r="A1092" s="53"/>
      <c r="B1092" s="166" t="str">
        <f>'6) Special topics'!D81</f>
        <v>Transparency on product level</v>
      </c>
      <c r="C1092" s="260">
        <f>'6) Special topics'!AB81</f>
        <v>0</v>
      </c>
    </row>
    <row r="1093" spans="1:3" x14ac:dyDescent="0.25">
      <c r="A1093" s="53"/>
      <c r="B1093" s="166" t="str">
        <f>'6) Special topics'!D82</f>
        <v>Transparency on entity level</v>
      </c>
      <c r="C1093" s="260">
        <f>'6) Special topics'!AB82</f>
        <v>0</v>
      </c>
    </row>
    <row r="1094" spans="1:3" x14ac:dyDescent="0.25">
      <c r="A1094" s="53"/>
      <c r="B1094" s="166" t="str">
        <f>'6) Special topics'!D83</f>
        <v>Introducing a taxonomy of sustainable economic activities</v>
      </c>
      <c r="C1094" s="260">
        <f>'6) Special topics'!AB83</f>
        <v>0</v>
      </c>
    </row>
    <row r="1095" spans="1:3" x14ac:dyDescent="0.25">
      <c r="A1095" s="53"/>
      <c r="B1095" s="166" t="str">
        <f>'6) Special topics'!D84</f>
        <v>Clarifying fiduciary duty</v>
      </c>
      <c r="C1095" s="260">
        <f>'6) Special topics'!AB84</f>
        <v>0</v>
      </c>
    </row>
    <row r="1096" spans="1:3" x14ac:dyDescent="0.25">
      <c r="A1096" s="53"/>
      <c r="B1096" s="166" t="str">
        <f>'6) Special topics'!D85</f>
        <v>Portfolio management and investment advice</v>
      </c>
      <c r="C1096" s="260">
        <f>'6) Special topics'!AB85</f>
        <v>0</v>
      </c>
    </row>
    <row r="1097" spans="1:3" x14ac:dyDescent="0.25">
      <c r="A1097" s="53"/>
      <c r="B1097" s="166" t="str">
        <f>'6) Special topics'!D86</f>
        <v>Other (please specify)</v>
      </c>
      <c r="C1097" s="260">
        <f>'6) Special topics'!AB86</f>
        <v>0</v>
      </c>
    </row>
    <row r="1098" spans="1:3" x14ac:dyDescent="0.25">
      <c r="A1098" s="53"/>
      <c r="B1098" s="166" t="str">
        <f>'6) Special topics'!D87</f>
        <v>Specify "other"</v>
      </c>
      <c r="C1098" s="260">
        <f>'6) Special topics'!AB87</f>
        <v>0</v>
      </c>
    </row>
    <row r="1099" spans="1:3" x14ac:dyDescent="0.25">
      <c r="A1099" s="53"/>
      <c r="B1099" s="166" t="s">
        <v>994</v>
      </c>
      <c r="C1099" s="260">
        <f>'6) Special topics'!I90</f>
        <v>0</v>
      </c>
    </row>
    <row r="1100" spans="1:3" x14ac:dyDescent="0.25">
      <c r="A1100" s="53"/>
      <c r="C1100" s="260"/>
    </row>
    <row r="1101" spans="1:3" ht="15" customHeight="1" x14ac:dyDescent="0.25">
      <c r="A1101" s="53" t="s">
        <v>995</v>
      </c>
      <c r="B1101" s="53" t="s">
        <v>997</v>
      </c>
      <c r="C1101" s="260">
        <f>'6) Special topics'!X93</f>
        <v>0</v>
      </c>
    </row>
    <row r="1102" spans="1:3" x14ac:dyDescent="0.25">
      <c r="A1102" s="53"/>
      <c r="B1102" s="53" t="s">
        <v>1002</v>
      </c>
      <c r="C1102" s="260">
        <f>'6) Special topics'!X95</f>
        <v>0</v>
      </c>
    </row>
    <row r="1103" spans="1:3" x14ac:dyDescent="0.25">
      <c r="A1103" s="53"/>
      <c r="B1103" s="53" t="s">
        <v>1003</v>
      </c>
      <c r="C1103" s="260">
        <f>'6) Special topics'!X96</f>
        <v>0</v>
      </c>
    </row>
    <row r="1104" spans="1:3" x14ac:dyDescent="0.25">
      <c r="A1104" s="53"/>
      <c r="B1104" s="53" t="s">
        <v>1004</v>
      </c>
      <c r="C1104" s="260">
        <f>'6) Special topics'!X97</f>
        <v>0</v>
      </c>
    </row>
    <row r="1105" spans="1:3" x14ac:dyDescent="0.25">
      <c r="A1105" s="53"/>
      <c r="B1105" s="53" t="s">
        <v>1005</v>
      </c>
      <c r="C1105" s="260">
        <f>'6) Special topics'!X98</f>
        <v>0</v>
      </c>
    </row>
    <row r="1106" spans="1:3" x14ac:dyDescent="0.25">
      <c r="A1106" s="53"/>
      <c r="B1106" s="53" t="s">
        <v>1010</v>
      </c>
      <c r="C1106" s="260">
        <f>'6) Special topics'!X100</f>
        <v>0</v>
      </c>
    </row>
    <row r="1107" spans="1:3" x14ac:dyDescent="0.25">
      <c r="A1107" s="53"/>
      <c r="B1107" s="53" t="s">
        <v>1019</v>
      </c>
      <c r="C1107" s="260">
        <f>'6) Special topics'!X103</f>
        <v>0</v>
      </c>
    </row>
    <row r="1108" spans="1:3" ht="15" customHeight="1" x14ac:dyDescent="0.25">
      <c r="A1108" s="53"/>
      <c r="B1108" s="53" t="s">
        <v>1024</v>
      </c>
      <c r="C1108" s="260">
        <f>'6) Special topics'!X105</f>
        <v>0</v>
      </c>
    </row>
    <row r="1109" spans="1:3" x14ac:dyDescent="0.25">
      <c r="A1109" s="53"/>
      <c r="B1109" s="53" t="s">
        <v>1025</v>
      </c>
      <c r="C1109" s="260">
        <f>'6) Special topics'!X106</f>
        <v>0</v>
      </c>
    </row>
    <row r="1110" spans="1:3" ht="15" customHeight="1" x14ac:dyDescent="0.25">
      <c r="A1110" s="53"/>
      <c r="B1110" s="53" t="s">
        <v>1026</v>
      </c>
      <c r="C1110" s="260">
        <f>'6) Special topics'!I109</f>
        <v>0</v>
      </c>
    </row>
    <row r="1111" spans="1:3" x14ac:dyDescent="0.25">
      <c r="A1111" s="53"/>
      <c r="C1111" s="260"/>
    </row>
    <row r="1112" spans="1:3" x14ac:dyDescent="0.25">
      <c r="A1112" s="55" t="s">
        <v>521</v>
      </c>
      <c r="B1112" s="53" t="s">
        <v>498</v>
      </c>
      <c r="C1112" s="132">
        <f>'6) Special topics'!O114</f>
        <v>0</v>
      </c>
    </row>
    <row r="1113" spans="1:3" x14ac:dyDescent="0.25">
      <c r="A1113" s="53"/>
      <c r="B1113" s="53" t="s">
        <v>904</v>
      </c>
      <c r="C1113" s="260">
        <f>'6) Special topics'!K115</f>
        <v>0</v>
      </c>
    </row>
    <row r="1114" spans="1:3" x14ac:dyDescent="0.25">
      <c r="A1114" s="53"/>
      <c r="B1114" s="53" t="s">
        <v>502</v>
      </c>
      <c r="C1114" s="132">
        <f>IF('6) Special topics'!T117="",0,1)</f>
        <v>0</v>
      </c>
    </row>
    <row r="1115" spans="1:3" x14ac:dyDescent="0.25">
      <c r="A1115" s="53"/>
      <c r="B1115" s="53" t="s">
        <v>503</v>
      </c>
      <c r="C1115" s="132">
        <f>IF('6) Special topics'!T118="",0,1)</f>
        <v>0</v>
      </c>
    </row>
    <row r="1116" spans="1:3" x14ac:dyDescent="0.25">
      <c r="A1116" s="53"/>
      <c r="B1116" s="53" t="s">
        <v>504</v>
      </c>
      <c r="C1116" s="132">
        <f>IF('6) Special topics'!T119="",0,1)</f>
        <v>0</v>
      </c>
    </row>
    <row r="1117" spans="1:3" x14ac:dyDescent="0.25">
      <c r="A1117" s="53"/>
      <c r="B1117" s="53" t="s">
        <v>505</v>
      </c>
      <c r="C1117" s="132">
        <f>IF('6) Special topics'!T120="",0,1)</f>
        <v>0</v>
      </c>
    </row>
    <row r="1118" spans="1:3" x14ac:dyDescent="0.25">
      <c r="A1118" s="53"/>
      <c r="B1118" s="53" t="s">
        <v>506</v>
      </c>
      <c r="C1118" s="132">
        <f>IF('6) Special topics'!T121="",0,1)</f>
        <v>0</v>
      </c>
    </row>
    <row r="1119" spans="1:3" x14ac:dyDescent="0.25">
      <c r="A1119" s="53"/>
      <c r="B1119" s="53" t="s">
        <v>507</v>
      </c>
      <c r="C1119" s="132">
        <f>IF('6) Special topics'!T122="",0,1)</f>
        <v>0</v>
      </c>
    </row>
    <row r="1120" spans="1:3" x14ac:dyDescent="0.25">
      <c r="A1120" s="53"/>
      <c r="B1120" s="53" t="s">
        <v>508</v>
      </c>
      <c r="C1120" s="132">
        <f>IF('6) Special topics'!T123="",0,1)</f>
        <v>0</v>
      </c>
    </row>
    <row r="1121" spans="1:3" x14ac:dyDescent="0.25">
      <c r="A1121" s="53"/>
      <c r="B1121" s="53" t="s">
        <v>509</v>
      </c>
      <c r="C1121" s="132">
        <f>IF('6) Special topics'!T124="",0,1)</f>
        <v>0</v>
      </c>
    </row>
    <row r="1122" spans="1:3" x14ac:dyDescent="0.25">
      <c r="A1122" s="53"/>
      <c r="B1122" s="53" t="s">
        <v>510</v>
      </c>
      <c r="C1122" s="132">
        <f>IF('6) Special topics'!T125="",0,1)</f>
        <v>0</v>
      </c>
    </row>
    <row r="1123" spans="1:3" x14ac:dyDescent="0.25">
      <c r="A1123" s="53"/>
      <c r="B1123" s="53" t="s">
        <v>511</v>
      </c>
      <c r="C1123" s="132">
        <f>IF('6) Special topics'!T126="",0,1)</f>
        <v>0</v>
      </c>
    </row>
    <row r="1124" spans="1:3" x14ac:dyDescent="0.25">
      <c r="A1124" s="53"/>
      <c r="B1124" s="53" t="s">
        <v>512</v>
      </c>
      <c r="C1124" s="132">
        <f>IF('6) Special topics'!T127="",0,1)</f>
        <v>0</v>
      </c>
    </row>
    <row r="1125" spans="1:3" x14ac:dyDescent="0.25">
      <c r="A1125" s="53"/>
    </row>
    <row r="1126" spans="1:3" x14ac:dyDescent="0.25">
      <c r="A1126" s="53" t="s">
        <v>1032</v>
      </c>
      <c r="B1126" s="166" t="str">
        <f>'6) Special topics'!B131</f>
        <v>Has your institution assessed how the OECD guidance* on due diligence for institutional investors should be implemented? (*Note that the EU regulation on sustainability-related disclosures in the financial services sector refers to the OECD work on due diligence on responsible business conduct.)</v>
      </c>
      <c r="C1126" s="132">
        <f>'6) Special topics'!X131</f>
        <v>0</v>
      </c>
    </row>
    <row r="1127" spans="1:3" x14ac:dyDescent="0.25">
      <c r="A1127" s="53"/>
      <c r="B1127" s="53" t="s">
        <v>516</v>
      </c>
      <c r="C1127" s="132">
        <f>IF('6) Special topics'!T133="",0,1)</f>
        <v>0</v>
      </c>
    </row>
    <row r="1128" spans="1:3" x14ac:dyDescent="0.25">
      <c r="A1128" s="53"/>
      <c r="B1128" s="53" t="s">
        <v>517</v>
      </c>
      <c r="C1128" s="132">
        <f>IF('6) Special topics'!T134="",0,1)</f>
        <v>0</v>
      </c>
    </row>
    <row r="1129" spans="1:3" x14ac:dyDescent="0.25">
      <c r="A1129" s="53"/>
      <c r="B1129" s="53" t="s">
        <v>518</v>
      </c>
      <c r="C1129" s="132">
        <f>IF('6) Special topics'!T135="",0,1)</f>
        <v>0</v>
      </c>
    </row>
    <row r="1130" spans="1:3" x14ac:dyDescent="0.25">
      <c r="A1130" s="53"/>
      <c r="B1130" s="53" t="s">
        <v>519</v>
      </c>
      <c r="C1130" s="132">
        <f>IF('6) Special topics'!T136="",0,1)</f>
        <v>0</v>
      </c>
    </row>
    <row r="1131" spans="1:3" x14ac:dyDescent="0.25">
      <c r="A1131" s="53"/>
      <c r="B1131" s="53" t="s">
        <v>520</v>
      </c>
      <c r="C1131" s="132">
        <f>IF('6) Special topics'!T137="",0,1)</f>
        <v>0</v>
      </c>
    </row>
    <row r="1132" spans="1:3" x14ac:dyDescent="0.25">
      <c r="A1132" s="53"/>
      <c r="B1132" s="53" t="s">
        <v>171</v>
      </c>
      <c r="C1132" s="260">
        <f>'6) Special topics'!B138</f>
        <v>0</v>
      </c>
    </row>
    <row r="1133" spans="1:3" x14ac:dyDescent="0.25">
      <c r="A1133" s="53"/>
    </row>
    <row r="1134" spans="1:3" x14ac:dyDescent="0.25">
      <c r="A1134" s="53"/>
    </row>
    <row r="1135" spans="1:3" x14ac:dyDescent="0.25">
      <c r="A1135" s="53" t="s">
        <v>1042</v>
      </c>
    </row>
    <row r="1136" spans="1:3" x14ac:dyDescent="0.25">
      <c r="A1136" s="53"/>
      <c r="B1136" s="53" t="s">
        <v>206</v>
      </c>
      <c r="C1136" s="279">
        <f>'6) Special topics'!P143</f>
        <v>0</v>
      </c>
    </row>
    <row r="1137" spans="1:3" x14ac:dyDescent="0.25">
      <c r="A1137" s="53"/>
      <c r="B1137" s="53" t="s">
        <v>207</v>
      </c>
      <c r="C1137" s="279">
        <f>'6) Special topics'!P144</f>
        <v>0</v>
      </c>
    </row>
    <row r="1138" spans="1:3" x14ac:dyDescent="0.25">
      <c r="A1138" s="53"/>
      <c r="B1138" s="53" t="s">
        <v>208</v>
      </c>
      <c r="C1138" s="279">
        <f>'6) Special topics'!P145</f>
        <v>0</v>
      </c>
    </row>
    <row r="1139" spans="1:3" x14ac:dyDescent="0.25">
      <c r="A1139" s="53"/>
      <c r="B1139" s="53" t="s">
        <v>209</v>
      </c>
      <c r="C1139" s="279">
        <f>'6) Special topics'!P146</f>
        <v>0</v>
      </c>
    </row>
    <row r="1140" spans="1:3" x14ac:dyDescent="0.25">
      <c r="A1140" s="53"/>
      <c r="B1140" s="53" t="s">
        <v>210</v>
      </c>
      <c r="C1140" s="279">
        <f>'6) Special topics'!P147</f>
        <v>0</v>
      </c>
    </row>
    <row r="1141" spans="1:3" x14ac:dyDescent="0.25">
      <c r="A1141" s="53"/>
      <c r="B1141" s="53" t="s">
        <v>211</v>
      </c>
      <c r="C1141" s="279">
        <f>'6) Special topics'!P148</f>
        <v>0</v>
      </c>
    </row>
    <row r="1142" spans="1:3" x14ac:dyDescent="0.25">
      <c r="A1142" s="53"/>
      <c r="B1142" s="53" t="s">
        <v>212</v>
      </c>
      <c r="C1142" s="279">
        <f>'6) Special topics'!P149</f>
        <v>0</v>
      </c>
    </row>
    <row r="1143" spans="1:3" x14ac:dyDescent="0.25">
      <c r="A1143" s="53"/>
      <c r="B1143" s="53" t="s">
        <v>25</v>
      </c>
      <c r="C1143" s="279">
        <f>'6) Special topics'!P150</f>
        <v>0</v>
      </c>
    </row>
    <row r="1144" spans="1:3" x14ac:dyDescent="0.25">
      <c r="A1144" s="53"/>
      <c r="B1144" s="53" t="s">
        <v>314</v>
      </c>
      <c r="C1144" s="132">
        <f>'6) Special topics'!B151</f>
        <v>0</v>
      </c>
    </row>
    <row r="1145" spans="1:3" x14ac:dyDescent="0.25">
      <c r="A1145" s="53"/>
    </row>
    <row r="1146" spans="1:3" x14ac:dyDescent="0.25">
      <c r="A1146" s="53"/>
    </row>
    <row r="1147" spans="1:3" x14ac:dyDescent="0.25">
      <c r="A1147" s="53" t="s">
        <v>1043</v>
      </c>
      <c r="B1147" s="53" t="s">
        <v>213</v>
      </c>
      <c r="C1147" s="132" t="str">
        <f>LEFT('6) Special topics'!N156, 1)</f>
        <v/>
      </c>
    </row>
    <row r="1148" spans="1:3" x14ac:dyDescent="0.25">
      <c r="A1148" s="53"/>
      <c r="B1148" s="53" t="s">
        <v>214</v>
      </c>
      <c r="C1148" s="132" t="str">
        <f>LEFT('6) Special topics'!N157, 1)</f>
        <v/>
      </c>
    </row>
    <row r="1149" spans="1:3" x14ac:dyDescent="0.25">
      <c r="A1149" s="53"/>
      <c r="B1149" s="53" t="s">
        <v>215</v>
      </c>
      <c r="C1149" s="132" t="str">
        <f>LEFT('6) Special topics'!N158, 1)</f>
        <v/>
      </c>
    </row>
    <row r="1150" spans="1:3" x14ac:dyDescent="0.25">
      <c r="A1150" s="53"/>
      <c r="B1150" s="53" t="s">
        <v>216</v>
      </c>
      <c r="C1150" s="132" t="str">
        <f>LEFT('6) Special topics'!N159, 1)</f>
        <v/>
      </c>
    </row>
    <row r="1151" spans="1:3" x14ac:dyDescent="0.25">
      <c r="A1151" s="53"/>
      <c r="B1151" s="53" t="s">
        <v>217</v>
      </c>
      <c r="C1151" s="132" t="str">
        <f>LEFT('6) Special topics'!N160, 1)</f>
        <v/>
      </c>
    </row>
    <row r="1152" spans="1:3" x14ac:dyDescent="0.25">
      <c r="A1152" s="53"/>
      <c r="B1152" s="53" t="s">
        <v>218</v>
      </c>
      <c r="C1152" s="132" t="str">
        <f>LEFT('6) Special topics'!N161, 1)</f>
        <v/>
      </c>
    </row>
    <row r="1153" spans="1:3" x14ac:dyDescent="0.25">
      <c r="A1153" s="53"/>
      <c r="B1153" s="53" t="s">
        <v>219</v>
      </c>
      <c r="C1153" s="132" t="str">
        <f>LEFT('6) Special topics'!N162, 1)</f>
        <v/>
      </c>
    </row>
    <row r="1154" spans="1:3" x14ac:dyDescent="0.25">
      <c r="A1154" s="53"/>
      <c r="B1154" s="53" t="s">
        <v>296</v>
      </c>
      <c r="C1154" s="132" t="str">
        <f>LEFT('6) Special topics'!N163, 1)</f>
        <v/>
      </c>
    </row>
    <row r="1155" spans="1:3" x14ac:dyDescent="0.25">
      <c r="A1155" s="53"/>
      <c r="B1155" s="53" t="s">
        <v>314</v>
      </c>
      <c r="C1155" s="132">
        <f>'6) Special topics'!B164</f>
        <v>0</v>
      </c>
    </row>
    <row r="1156" spans="1:3" x14ac:dyDescent="0.25">
      <c r="A1156" s="53"/>
    </row>
    <row r="1157" spans="1:3" x14ac:dyDescent="0.25">
      <c r="A1157" s="53"/>
    </row>
    <row r="1158" spans="1:3" x14ac:dyDescent="0.25">
      <c r="A1158" s="53" t="s">
        <v>1044</v>
      </c>
      <c r="B1158" s="53" t="s">
        <v>298</v>
      </c>
      <c r="C1158" s="132" t="str">
        <f>LEFT('6) Special topics'!N167, 1)</f>
        <v/>
      </c>
    </row>
    <row r="1159" spans="1:3" x14ac:dyDescent="0.25">
      <c r="A1159" s="53"/>
      <c r="B1159" s="53" t="s">
        <v>216</v>
      </c>
      <c r="C1159" s="132" t="str">
        <f>LEFT('6) Special topics'!N168, 1)</f>
        <v/>
      </c>
    </row>
    <row r="1160" spans="1:3" x14ac:dyDescent="0.25">
      <c r="A1160" s="53"/>
      <c r="B1160" s="53" t="s">
        <v>247</v>
      </c>
      <c r="C1160" s="132" t="str">
        <f>LEFT('6) Special topics'!N169, 1)</f>
        <v/>
      </c>
    </row>
    <row r="1161" spans="1:3" x14ac:dyDescent="0.25">
      <c r="A1161" s="53"/>
      <c r="B1161" s="53" t="s">
        <v>299</v>
      </c>
      <c r="C1161" s="132" t="str">
        <f>LEFT('6) Special topics'!N170, 1)</f>
        <v/>
      </c>
    </row>
    <row r="1162" spans="1:3" x14ac:dyDescent="0.25">
      <c r="A1162" s="53"/>
      <c r="B1162" s="53" t="s">
        <v>300</v>
      </c>
      <c r="C1162" s="132" t="str">
        <f>LEFT('6) Special topics'!N171, 1)</f>
        <v/>
      </c>
    </row>
    <row r="1163" spans="1:3" x14ac:dyDescent="0.25">
      <c r="A1163" s="53"/>
      <c r="B1163" s="53" t="s">
        <v>301</v>
      </c>
      <c r="C1163" s="132" t="str">
        <f>LEFT('6) Special topics'!N172, 1)</f>
        <v/>
      </c>
    </row>
    <row r="1164" spans="1:3" x14ac:dyDescent="0.25">
      <c r="A1164" s="53"/>
      <c r="B1164" s="53" t="s">
        <v>296</v>
      </c>
      <c r="C1164" s="132" t="str">
        <f>LEFT('6) Special topics'!N173, 1)</f>
        <v/>
      </c>
    </row>
    <row r="1165" spans="1:3" x14ac:dyDescent="0.25">
      <c r="A1165" s="53"/>
      <c r="B1165" s="53" t="s">
        <v>314</v>
      </c>
      <c r="C1165" s="132">
        <f>'6) Special topics'!B174</f>
        <v>0</v>
      </c>
    </row>
    <row r="1166" spans="1:3" x14ac:dyDescent="0.25">
      <c r="A1166" s="53"/>
    </row>
    <row r="1167" spans="1:3" x14ac:dyDescent="0.25">
      <c r="A1167" s="53"/>
    </row>
    <row r="1168" spans="1:3" x14ac:dyDescent="0.25">
      <c r="A1168" s="53" t="s">
        <v>1040</v>
      </c>
      <c r="B1168" s="53" t="s">
        <v>359</v>
      </c>
      <c r="C1168" s="132">
        <f>'6) Special topics'!N177</f>
        <v>0</v>
      </c>
    </row>
    <row r="1169" spans="1:3" x14ac:dyDescent="0.25">
      <c r="A1169" s="53"/>
    </row>
    <row r="1170" spans="1:3" x14ac:dyDescent="0.25">
      <c r="A1170" s="53" t="s">
        <v>1041</v>
      </c>
      <c r="B1170" s="53" t="s">
        <v>313</v>
      </c>
      <c r="C1170" s="132">
        <f>'6) Special topics'!B182</f>
        <v>0</v>
      </c>
    </row>
    <row r="1171" spans="1:3" x14ac:dyDescent="0.25">
      <c r="A1171" s="53"/>
    </row>
    <row r="1172" spans="1:3" x14ac:dyDescent="0.25">
      <c r="A1172" s="53"/>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358"/>
  <sheetViews>
    <sheetView topLeftCell="A172" workbookViewId="0">
      <selection activeCell="B213" sqref="B213"/>
    </sheetView>
  </sheetViews>
  <sheetFormatPr baseColWidth="10" defaultColWidth="11.42578125" defaultRowHeight="15" x14ac:dyDescent="0.25"/>
  <cols>
    <col min="1" max="1" width="11.42578125" style="13"/>
    <col min="2" max="2" width="59.28515625" style="13" customWidth="1"/>
    <col min="3" max="13" width="10.140625" style="31" customWidth="1"/>
    <col min="14" max="16384" width="11.42578125" style="13"/>
  </cols>
  <sheetData>
    <row r="1" spans="1:14" ht="26.25" x14ac:dyDescent="0.25">
      <c r="A1" s="63" t="s">
        <v>9</v>
      </c>
      <c r="B1" s="63"/>
      <c r="C1" s="63"/>
      <c r="D1" s="63"/>
      <c r="E1" s="63"/>
      <c r="F1" s="63"/>
      <c r="G1" s="63"/>
      <c r="H1" s="63"/>
      <c r="I1" s="63"/>
      <c r="J1" s="63"/>
      <c r="K1" s="63"/>
      <c r="L1" s="63"/>
      <c r="M1" s="63"/>
      <c r="N1" s="63"/>
    </row>
    <row r="2" spans="1:14" x14ac:dyDescent="0.25">
      <c r="C2" s="13"/>
      <c r="D2" s="13"/>
      <c r="E2" s="13"/>
      <c r="F2" s="13"/>
      <c r="G2" s="248"/>
      <c r="H2" s="13"/>
      <c r="I2" s="13"/>
      <c r="J2" s="13"/>
      <c r="K2" s="13"/>
      <c r="L2" s="142"/>
      <c r="M2" s="142"/>
    </row>
    <row r="3" spans="1:14" ht="15.75" thickBot="1" x14ac:dyDescent="0.3">
      <c r="A3" s="64" t="s">
        <v>131</v>
      </c>
      <c r="B3" s="64" t="s">
        <v>132</v>
      </c>
      <c r="C3" s="64"/>
      <c r="D3" s="64"/>
      <c r="E3" s="64"/>
      <c r="F3" s="64"/>
      <c r="G3" s="64"/>
      <c r="H3" s="64"/>
      <c r="I3" s="64"/>
      <c r="J3" s="64"/>
      <c r="K3" s="64"/>
      <c r="L3" s="64"/>
      <c r="M3" s="64"/>
      <c r="N3" s="64"/>
    </row>
    <row r="4" spans="1:14" x14ac:dyDescent="0.25">
      <c r="A4" s="14"/>
      <c r="B4" s="14"/>
    </row>
    <row r="5" spans="1:14" x14ac:dyDescent="0.2">
      <c r="A5" s="7" t="s">
        <v>39</v>
      </c>
      <c r="B5" s="13" t="s">
        <v>374</v>
      </c>
    </row>
    <row r="6" spans="1:14" x14ac:dyDescent="0.2">
      <c r="A6" s="7"/>
      <c r="B6" s="13" t="s">
        <v>375</v>
      </c>
    </row>
    <row r="7" spans="1:14" x14ac:dyDescent="0.2">
      <c r="A7" s="7"/>
      <c r="B7" s="13" t="s">
        <v>23</v>
      </c>
    </row>
    <row r="8" spans="1:14" x14ac:dyDescent="0.2">
      <c r="A8" s="7"/>
    </row>
    <row r="9" spans="1:14" x14ac:dyDescent="0.2">
      <c r="A9" s="7"/>
    </row>
    <row r="10" spans="1:14" x14ac:dyDescent="0.2">
      <c r="A10" s="7" t="s">
        <v>41</v>
      </c>
      <c r="B10" s="13" t="s">
        <v>11</v>
      </c>
    </row>
    <row r="11" spans="1:14" x14ac:dyDescent="0.2">
      <c r="A11" s="7"/>
      <c r="B11" s="13" t="s">
        <v>12</v>
      </c>
    </row>
    <row r="12" spans="1:14" x14ac:dyDescent="0.2">
      <c r="A12" s="7"/>
    </row>
    <row r="13" spans="1:14" x14ac:dyDescent="0.2">
      <c r="A13" s="7"/>
    </row>
    <row r="14" spans="1:14" x14ac:dyDescent="0.2">
      <c r="A14" s="7" t="s">
        <v>264</v>
      </c>
      <c r="B14" s="13" t="s">
        <v>257</v>
      </c>
    </row>
    <row r="15" spans="1:14" x14ac:dyDescent="0.2">
      <c r="A15" s="7"/>
      <c r="B15" s="13" t="s">
        <v>265</v>
      </c>
    </row>
    <row r="16" spans="1:14" x14ac:dyDescent="0.2">
      <c r="A16" s="7"/>
      <c r="B16" s="13" t="s">
        <v>266</v>
      </c>
    </row>
    <row r="17" spans="1:2" x14ac:dyDescent="0.2">
      <c r="A17" s="7"/>
    </row>
    <row r="18" spans="1:2" x14ac:dyDescent="0.2">
      <c r="A18" s="7"/>
    </row>
    <row r="19" spans="1:2" x14ac:dyDescent="0.2">
      <c r="A19" s="7" t="s">
        <v>29</v>
      </c>
      <c r="B19" s="13" t="s">
        <v>368</v>
      </c>
    </row>
    <row r="20" spans="1:2" x14ac:dyDescent="0.2">
      <c r="A20" s="7"/>
      <c r="B20" s="13" t="s">
        <v>369</v>
      </c>
    </row>
    <row r="21" spans="1:2" x14ac:dyDescent="0.2">
      <c r="A21" s="7"/>
      <c r="B21" s="13" t="s">
        <v>370</v>
      </c>
    </row>
    <row r="22" spans="1:2" x14ac:dyDescent="0.2">
      <c r="A22" s="7"/>
    </row>
    <row r="23" spans="1:2" x14ac:dyDescent="0.2">
      <c r="A23" s="7"/>
    </row>
    <row r="24" spans="1:2" x14ac:dyDescent="0.2">
      <c r="A24" s="7" t="s">
        <v>31</v>
      </c>
      <c r="B24" s="13" t="s">
        <v>42</v>
      </c>
    </row>
    <row r="25" spans="1:2" x14ac:dyDescent="0.2">
      <c r="A25" s="7"/>
      <c r="B25" s="13" t="s">
        <v>43</v>
      </c>
    </row>
    <row r="26" spans="1:2" x14ac:dyDescent="0.2">
      <c r="A26" s="7"/>
      <c r="B26" s="13" t="s">
        <v>44</v>
      </c>
    </row>
    <row r="27" spans="1:2" x14ac:dyDescent="0.2">
      <c r="A27" s="7"/>
      <c r="B27" s="13" t="s">
        <v>310</v>
      </c>
    </row>
    <row r="28" spans="1:2" x14ac:dyDescent="0.2">
      <c r="A28" s="7"/>
      <c r="B28" s="13" t="s">
        <v>311</v>
      </c>
    </row>
    <row r="29" spans="1:2" x14ac:dyDescent="0.2">
      <c r="A29" s="7"/>
    </row>
    <row r="30" spans="1:2" x14ac:dyDescent="0.2">
      <c r="A30" s="7"/>
    </row>
    <row r="31" spans="1:2" x14ac:dyDescent="0.2">
      <c r="A31" s="7" t="s">
        <v>32</v>
      </c>
      <c r="B31" s="13" t="s">
        <v>373</v>
      </c>
    </row>
    <row r="32" spans="1:2" x14ac:dyDescent="0.2">
      <c r="A32" s="7"/>
      <c r="B32" s="13" t="s">
        <v>376</v>
      </c>
    </row>
    <row r="33" spans="1:13" x14ac:dyDescent="0.2">
      <c r="A33" s="7"/>
      <c r="B33" s="13" t="s">
        <v>25</v>
      </c>
    </row>
    <row r="34" spans="1:13" x14ac:dyDescent="0.2">
      <c r="A34" s="7"/>
    </row>
    <row r="35" spans="1:13" x14ac:dyDescent="0.2">
      <c r="A35" s="7"/>
    </row>
    <row r="36" spans="1:13" x14ac:dyDescent="0.2">
      <c r="A36" s="7" t="s">
        <v>45</v>
      </c>
      <c r="B36" s="13" t="s">
        <v>371</v>
      </c>
    </row>
    <row r="37" spans="1:13" x14ac:dyDescent="0.2">
      <c r="A37" s="7"/>
      <c r="B37" s="13" t="s">
        <v>224</v>
      </c>
    </row>
    <row r="38" spans="1:13" x14ac:dyDescent="0.2">
      <c r="A38" s="7"/>
      <c r="B38" s="13" t="s">
        <v>372</v>
      </c>
    </row>
    <row r="39" spans="1:13" x14ac:dyDescent="0.2">
      <c r="A39" s="7"/>
    </row>
    <row r="40" spans="1:13" s="334" customFormat="1" x14ac:dyDescent="0.2">
      <c r="A40" s="7"/>
      <c r="C40" s="31"/>
      <c r="D40" s="31"/>
      <c r="E40" s="31"/>
      <c r="F40" s="31"/>
      <c r="G40" s="31"/>
      <c r="H40" s="31"/>
      <c r="I40" s="31"/>
      <c r="J40" s="31"/>
      <c r="K40" s="31"/>
      <c r="L40" s="31"/>
      <c r="M40" s="31"/>
    </row>
    <row r="41" spans="1:13" s="334" customFormat="1" x14ac:dyDescent="0.2">
      <c r="A41" s="7" t="s">
        <v>51</v>
      </c>
      <c r="B41" s="334" t="s">
        <v>948</v>
      </c>
      <c r="C41" s="31"/>
      <c r="D41" s="31"/>
      <c r="E41" s="31"/>
      <c r="F41" s="31"/>
      <c r="G41" s="31"/>
      <c r="H41" s="31"/>
      <c r="I41" s="31"/>
      <c r="J41" s="31"/>
      <c r="K41" s="31"/>
      <c r="L41" s="31"/>
      <c r="M41" s="31"/>
    </row>
    <row r="42" spans="1:13" s="334" customFormat="1" x14ac:dyDescent="0.2">
      <c r="A42" s="7"/>
      <c r="B42" s="334" t="s">
        <v>949</v>
      </c>
      <c r="C42" s="31"/>
      <c r="D42" s="31"/>
      <c r="E42" s="31"/>
      <c r="F42" s="31"/>
      <c r="G42" s="31"/>
      <c r="H42" s="31"/>
      <c r="I42" s="31"/>
      <c r="J42" s="31"/>
      <c r="K42" s="31"/>
      <c r="L42" s="31"/>
      <c r="M42" s="31"/>
    </row>
    <row r="43" spans="1:13" s="334" customFormat="1" x14ac:dyDescent="0.2">
      <c r="A43" s="7"/>
      <c r="B43" s="334" t="s">
        <v>950</v>
      </c>
      <c r="C43" s="31"/>
      <c r="D43" s="31"/>
      <c r="E43" s="31"/>
      <c r="F43" s="31"/>
      <c r="G43" s="31"/>
      <c r="H43" s="31"/>
      <c r="I43" s="31"/>
      <c r="J43" s="31"/>
      <c r="K43" s="31"/>
      <c r="L43" s="31"/>
      <c r="M43" s="31"/>
    </row>
    <row r="44" spans="1:13" s="334" customFormat="1" x14ac:dyDescent="0.2">
      <c r="A44" s="7"/>
      <c r="C44" s="31"/>
      <c r="D44" s="31"/>
      <c r="E44" s="31"/>
      <c r="F44" s="31"/>
      <c r="G44" s="31"/>
      <c r="H44" s="31"/>
      <c r="I44" s="31"/>
      <c r="J44" s="31"/>
      <c r="K44" s="31"/>
      <c r="L44" s="31"/>
      <c r="M44" s="31"/>
    </row>
    <row r="45" spans="1:13" s="334" customFormat="1" x14ac:dyDescent="0.2">
      <c r="A45" s="7"/>
      <c r="C45" s="31"/>
      <c r="D45" s="31"/>
      <c r="E45" s="31"/>
      <c r="F45" s="31"/>
      <c r="G45" s="31"/>
      <c r="H45" s="31"/>
      <c r="I45" s="31"/>
      <c r="J45" s="31"/>
      <c r="K45" s="31"/>
      <c r="L45" s="31"/>
      <c r="M45" s="31"/>
    </row>
    <row r="46" spans="1:13" s="334" customFormat="1" x14ac:dyDescent="0.2">
      <c r="A46" s="7" t="s">
        <v>51</v>
      </c>
      <c r="B46" s="338" t="s">
        <v>954</v>
      </c>
      <c r="C46" s="31"/>
      <c r="D46" s="31"/>
      <c r="E46" s="31"/>
      <c r="F46" s="31"/>
      <c r="G46" s="31"/>
      <c r="H46" s="31"/>
      <c r="I46" s="31"/>
      <c r="J46" s="31"/>
      <c r="K46" s="31"/>
      <c r="L46" s="31"/>
      <c r="M46" s="31"/>
    </row>
    <row r="47" spans="1:13" s="334" customFormat="1" x14ac:dyDescent="0.2">
      <c r="A47" s="7"/>
      <c r="B47" s="338" t="s">
        <v>955</v>
      </c>
      <c r="C47" s="31"/>
      <c r="D47" s="31"/>
      <c r="E47" s="31"/>
      <c r="F47" s="31"/>
      <c r="G47" s="31"/>
      <c r="H47" s="31"/>
      <c r="I47" s="31"/>
      <c r="J47" s="31"/>
      <c r="K47" s="31"/>
      <c r="L47" s="31"/>
      <c r="M47" s="31"/>
    </row>
    <row r="48" spans="1:13" s="334" customFormat="1" x14ac:dyDescent="0.2">
      <c r="A48" s="7"/>
      <c r="B48" s="338" t="s">
        <v>956</v>
      </c>
      <c r="C48" s="31"/>
      <c r="D48" s="31"/>
      <c r="E48" s="31"/>
      <c r="F48" s="31"/>
      <c r="G48" s="31"/>
      <c r="H48" s="31"/>
      <c r="I48" s="31"/>
      <c r="J48" s="31"/>
      <c r="K48" s="31"/>
      <c r="L48" s="31"/>
      <c r="M48" s="31"/>
    </row>
    <row r="49" spans="1:13" s="334" customFormat="1" x14ac:dyDescent="0.2">
      <c r="A49" s="7"/>
      <c r="B49" s="338" t="s">
        <v>951</v>
      </c>
      <c r="C49" s="31"/>
      <c r="D49" s="31"/>
      <c r="E49" s="31"/>
      <c r="F49" s="31"/>
      <c r="G49" s="31"/>
      <c r="H49" s="31"/>
      <c r="I49" s="31"/>
      <c r="J49" s="31"/>
      <c r="K49" s="31"/>
      <c r="L49" s="31"/>
      <c r="M49" s="31"/>
    </row>
    <row r="50" spans="1:13" s="334" customFormat="1" x14ac:dyDescent="0.2">
      <c r="A50" s="7"/>
      <c r="B50" s="338" t="s">
        <v>957</v>
      </c>
      <c r="C50" s="31"/>
      <c r="D50" s="31"/>
      <c r="E50" s="31"/>
      <c r="F50" s="31"/>
      <c r="G50" s="31"/>
      <c r="H50" s="31"/>
      <c r="I50" s="31"/>
      <c r="J50" s="31"/>
      <c r="K50" s="31"/>
      <c r="L50" s="31"/>
      <c r="M50" s="31"/>
    </row>
    <row r="51" spans="1:13" s="334" customFormat="1" x14ac:dyDescent="0.2">
      <c r="A51" s="7"/>
      <c r="B51" s="338"/>
      <c r="C51" s="31"/>
      <c r="D51" s="31"/>
      <c r="E51" s="31"/>
      <c r="F51" s="31"/>
      <c r="G51" s="31"/>
      <c r="H51" s="31"/>
      <c r="I51" s="31"/>
      <c r="J51" s="31"/>
      <c r="K51" s="31"/>
      <c r="L51" s="31"/>
      <c r="M51" s="31"/>
    </row>
    <row r="52" spans="1:13" x14ac:dyDescent="0.2">
      <c r="A52" s="7"/>
    </row>
    <row r="53" spans="1:13" x14ac:dyDescent="0.2">
      <c r="A53" s="7" t="s">
        <v>111</v>
      </c>
      <c r="B53" s="145" t="s">
        <v>412</v>
      </c>
      <c r="C53" s="145"/>
    </row>
    <row r="54" spans="1:13" x14ac:dyDescent="0.2">
      <c r="A54" s="7"/>
      <c r="B54" s="145" t="s">
        <v>158</v>
      </c>
      <c r="C54" s="145"/>
    </row>
    <row r="55" spans="1:13" x14ac:dyDescent="0.2">
      <c r="A55" s="7"/>
      <c r="B55" s="145" t="s">
        <v>413</v>
      </c>
      <c r="C55" s="145"/>
    </row>
    <row r="56" spans="1:13" x14ac:dyDescent="0.2">
      <c r="A56" s="7"/>
      <c r="B56" s="145" t="s">
        <v>414</v>
      </c>
      <c r="C56" s="145"/>
    </row>
    <row r="57" spans="1:13" x14ac:dyDescent="0.2">
      <c r="A57" s="7"/>
      <c r="B57" s="145" t="s">
        <v>415</v>
      </c>
      <c r="C57" s="145"/>
    </row>
    <row r="58" spans="1:13" x14ac:dyDescent="0.2">
      <c r="A58" s="7"/>
      <c r="B58" s="145" t="s">
        <v>416</v>
      </c>
      <c r="C58" s="145"/>
    </row>
    <row r="59" spans="1:13" x14ac:dyDescent="0.2">
      <c r="A59" s="7"/>
      <c r="B59" s="145" t="s">
        <v>417</v>
      </c>
      <c r="C59" s="145"/>
    </row>
    <row r="60" spans="1:13" s="142" customFormat="1" x14ac:dyDescent="0.2">
      <c r="A60" s="7"/>
      <c r="C60" s="31"/>
      <c r="D60" s="31"/>
      <c r="E60" s="31"/>
      <c r="F60" s="31"/>
      <c r="G60" s="31"/>
      <c r="H60" s="31"/>
      <c r="I60" s="31"/>
      <c r="J60" s="31"/>
      <c r="K60" s="31"/>
      <c r="L60" s="31"/>
      <c r="M60" s="31"/>
    </row>
    <row r="61" spans="1:13" s="142" customFormat="1" x14ac:dyDescent="0.2">
      <c r="A61" s="7"/>
      <c r="C61" s="31"/>
      <c r="D61" s="31"/>
      <c r="E61" s="31"/>
      <c r="F61" s="31"/>
      <c r="G61" s="31"/>
      <c r="H61" s="31"/>
      <c r="I61" s="31"/>
      <c r="J61" s="31"/>
      <c r="K61" s="31"/>
      <c r="L61" s="31"/>
      <c r="M61" s="31"/>
    </row>
    <row r="62" spans="1:13" s="142" customFormat="1" x14ac:dyDescent="0.2">
      <c r="A62" s="7" t="s">
        <v>405</v>
      </c>
      <c r="B62" s="142" t="s">
        <v>407</v>
      </c>
      <c r="C62" s="31"/>
      <c r="D62" s="31"/>
      <c r="E62" s="31"/>
      <c r="F62" s="31"/>
      <c r="G62" s="31"/>
      <c r="H62" s="31"/>
      <c r="I62" s="31"/>
      <c r="J62" s="31"/>
      <c r="K62" s="31"/>
      <c r="L62" s="31"/>
      <c r="M62" s="31"/>
    </row>
    <row r="63" spans="1:13" s="142" customFormat="1" x14ac:dyDescent="0.2">
      <c r="A63" s="7"/>
      <c r="B63" s="142" t="s">
        <v>408</v>
      </c>
      <c r="C63" s="31"/>
      <c r="D63" s="31"/>
      <c r="E63" s="31"/>
      <c r="F63" s="31"/>
      <c r="G63" s="31"/>
      <c r="H63" s="31"/>
      <c r="I63" s="31"/>
      <c r="J63" s="31"/>
      <c r="K63" s="31"/>
      <c r="L63" s="31"/>
      <c r="M63" s="31"/>
    </row>
    <row r="64" spans="1:13" s="142" customFormat="1" x14ac:dyDescent="0.2">
      <c r="A64" s="7"/>
      <c r="B64" s="142" t="s">
        <v>409</v>
      </c>
      <c r="C64" s="31"/>
      <c r="D64" s="31"/>
      <c r="E64" s="31"/>
      <c r="F64" s="31"/>
      <c r="G64" s="31"/>
      <c r="H64" s="31"/>
      <c r="I64" s="31"/>
      <c r="J64" s="31"/>
      <c r="K64" s="31"/>
      <c r="L64" s="31"/>
      <c r="M64" s="31"/>
    </row>
    <row r="65" spans="1:13" s="142" customFormat="1" x14ac:dyDescent="0.2">
      <c r="A65" s="7"/>
      <c r="B65" s="142" t="s">
        <v>410</v>
      </c>
      <c r="C65" s="31"/>
      <c r="D65" s="31"/>
      <c r="E65" s="31"/>
      <c r="F65" s="31"/>
      <c r="G65" s="31"/>
      <c r="H65" s="31"/>
      <c r="I65" s="31"/>
      <c r="J65" s="31"/>
      <c r="K65" s="31"/>
      <c r="L65" s="31"/>
      <c r="M65" s="31"/>
    </row>
    <row r="66" spans="1:13" s="203" customFormat="1" x14ac:dyDescent="0.2">
      <c r="A66" s="7"/>
      <c r="C66" s="31"/>
      <c r="D66" s="31"/>
      <c r="E66" s="31"/>
      <c r="F66" s="31"/>
      <c r="G66" s="31"/>
      <c r="H66" s="31"/>
      <c r="I66" s="31"/>
      <c r="J66" s="31"/>
      <c r="K66" s="31"/>
      <c r="L66" s="31"/>
      <c r="M66" s="31"/>
    </row>
    <row r="67" spans="1:13" s="203" customFormat="1" x14ac:dyDescent="0.2">
      <c r="A67" s="7" t="s">
        <v>523</v>
      </c>
      <c r="B67" s="203" t="s">
        <v>53</v>
      </c>
      <c r="C67" s="202" t="s">
        <v>578</v>
      </c>
      <c r="D67" s="31"/>
      <c r="E67" s="31"/>
      <c r="F67" s="31"/>
      <c r="G67" s="31"/>
      <c r="H67" s="31"/>
      <c r="I67" s="31"/>
      <c r="J67" s="31"/>
      <c r="K67" s="31"/>
      <c r="L67" s="31"/>
      <c r="M67" s="31"/>
    </row>
    <row r="68" spans="1:13" s="203" customFormat="1" x14ac:dyDescent="0.2">
      <c r="A68" s="7"/>
      <c r="B68" s="203" t="s">
        <v>118</v>
      </c>
      <c r="C68" s="202" t="s">
        <v>579</v>
      </c>
      <c r="D68" s="31"/>
      <c r="E68" s="31"/>
      <c r="F68" s="31"/>
      <c r="G68" s="31"/>
      <c r="H68" s="31"/>
      <c r="I68" s="31"/>
      <c r="J68" s="31"/>
      <c r="K68" s="31"/>
      <c r="L68" s="31"/>
      <c r="M68" s="31"/>
    </row>
    <row r="69" spans="1:13" s="203" customFormat="1" x14ac:dyDescent="0.2">
      <c r="A69" s="7"/>
      <c r="B69" s="203" t="s">
        <v>54</v>
      </c>
      <c r="C69" s="202" t="s">
        <v>580</v>
      </c>
      <c r="D69" s="31"/>
      <c r="E69" s="31"/>
      <c r="F69" s="31"/>
      <c r="G69" s="31"/>
      <c r="H69" s="31"/>
      <c r="I69" s="31"/>
      <c r="J69" s="31"/>
      <c r="K69" s="31"/>
      <c r="L69" s="31"/>
      <c r="M69" s="31"/>
    </row>
    <row r="70" spans="1:13" s="203" customFormat="1" x14ac:dyDescent="0.2">
      <c r="A70" s="7"/>
      <c r="B70" s="203" t="s">
        <v>59</v>
      </c>
      <c r="C70" s="202" t="s">
        <v>581</v>
      </c>
      <c r="D70" s="31"/>
      <c r="E70" s="31"/>
      <c r="F70" s="31"/>
      <c r="G70" s="31"/>
      <c r="H70" s="31"/>
      <c r="I70" s="31"/>
      <c r="J70" s="31"/>
      <c r="K70" s="31"/>
      <c r="L70" s="31"/>
      <c r="M70" s="31"/>
    </row>
    <row r="71" spans="1:13" s="203" customFormat="1" x14ac:dyDescent="0.2">
      <c r="A71" s="7"/>
      <c r="B71" s="203" t="s">
        <v>55</v>
      </c>
      <c r="C71" s="202" t="s">
        <v>582</v>
      </c>
      <c r="D71" s="31"/>
      <c r="E71" s="31"/>
      <c r="F71" s="31"/>
      <c r="G71" s="31"/>
      <c r="H71" s="31"/>
      <c r="I71" s="31"/>
      <c r="J71" s="31"/>
      <c r="K71" s="31"/>
      <c r="L71" s="31"/>
      <c r="M71" s="31"/>
    </row>
    <row r="72" spans="1:13" s="203" customFormat="1" x14ac:dyDescent="0.2">
      <c r="A72" s="7"/>
      <c r="B72" s="203" t="s">
        <v>56</v>
      </c>
      <c r="C72" s="202" t="s">
        <v>583</v>
      </c>
      <c r="D72" s="31"/>
      <c r="E72" s="31"/>
      <c r="F72" s="31"/>
      <c r="G72" s="31"/>
      <c r="H72" s="31"/>
      <c r="I72" s="31"/>
      <c r="J72" s="31"/>
      <c r="K72" s="31"/>
      <c r="L72" s="31"/>
      <c r="M72" s="31"/>
    </row>
    <row r="73" spans="1:13" s="203" customFormat="1" x14ac:dyDescent="0.2">
      <c r="A73" s="7"/>
      <c r="B73" s="203" t="s">
        <v>57</v>
      </c>
      <c r="C73" s="202" t="s">
        <v>584</v>
      </c>
      <c r="D73" s="31"/>
      <c r="E73" s="31"/>
      <c r="F73" s="31"/>
      <c r="G73" s="31"/>
      <c r="H73" s="31"/>
      <c r="I73" s="31"/>
      <c r="J73" s="31"/>
      <c r="K73" s="31"/>
      <c r="L73" s="31"/>
      <c r="M73" s="31"/>
    </row>
    <row r="74" spans="1:13" s="203" customFormat="1" x14ac:dyDescent="0.2">
      <c r="A74" s="7"/>
      <c r="B74" s="203" t="s">
        <v>58</v>
      </c>
      <c r="C74" s="202" t="s">
        <v>585</v>
      </c>
      <c r="D74" s="31"/>
      <c r="E74" s="31"/>
      <c r="F74" s="31"/>
      <c r="G74" s="31"/>
      <c r="H74" s="31"/>
      <c r="I74" s="31"/>
      <c r="J74" s="31"/>
      <c r="K74" s="31"/>
      <c r="L74" s="31"/>
      <c r="M74" s="31"/>
    </row>
    <row r="75" spans="1:13" s="203" customFormat="1" x14ac:dyDescent="0.2">
      <c r="A75" s="7"/>
      <c r="B75" s="203" t="s">
        <v>550</v>
      </c>
      <c r="C75" s="202"/>
      <c r="D75" s="31"/>
      <c r="E75" s="31"/>
      <c r="F75" s="31"/>
      <c r="G75" s="31"/>
      <c r="H75" s="31"/>
      <c r="I75" s="31"/>
      <c r="J75" s="31"/>
      <c r="K75" s="31"/>
      <c r="L75" s="31"/>
      <c r="M75" s="31"/>
    </row>
    <row r="76" spans="1:13" s="203" customFormat="1" x14ac:dyDescent="0.2">
      <c r="A76" s="7"/>
      <c r="C76" s="31"/>
      <c r="D76" s="31"/>
      <c r="E76" s="31"/>
      <c r="F76" s="31"/>
      <c r="G76" s="31"/>
      <c r="H76" s="31"/>
      <c r="I76" s="31"/>
      <c r="J76" s="31"/>
      <c r="K76" s="31"/>
      <c r="L76" s="31"/>
      <c r="M76" s="31"/>
    </row>
    <row r="77" spans="1:13" s="203" customFormat="1" x14ac:dyDescent="0.2">
      <c r="A77" s="7"/>
      <c r="C77" s="31"/>
      <c r="D77" s="31"/>
      <c r="E77" s="31"/>
      <c r="F77" s="31"/>
      <c r="G77" s="31"/>
      <c r="H77" s="31"/>
      <c r="I77" s="31"/>
      <c r="J77" s="31"/>
      <c r="K77" s="31"/>
      <c r="L77" s="31"/>
      <c r="M77" s="31"/>
    </row>
    <row r="78" spans="1:13" s="203" customFormat="1" x14ac:dyDescent="0.2">
      <c r="A78" s="7"/>
      <c r="C78" s="31"/>
      <c r="D78" s="31"/>
      <c r="E78" s="31"/>
      <c r="F78" s="31"/>
      <c r="G78" s="31"/>
      <c r="H78" s="31"/>
      <c r="I78" s="31"/>
      <c r="J78" s="31"/>
      <c r="K78" s="31"/>
      <c r="L78" s="31"/>
      <c r="M78" s="31"/>
    </row>
    <row r="79" spans="1:13" s="203" customFormat="1" x14ac:dyDescent="0.2">
      <c r="A79" s="7"/>
      <c r="C79" s="31"/>
      <c r="D79" s="31"/>
      <c r="E79" s="31"/>
      <c r="F79" s="31"/>
      <c r="G79" s="31"/>
      <c r="H79" s="31"/>
      <c r="I79" s="31"/>
      <c r="J79" s="31"/>
      <c r="K79" s="31"/>
      <c r="L79" s="31"/>
      <c r="M79" s="31"/>
    </row>
    <row r="80" spans="1:13" s="142" customFormat="1" x14ac:dyDescent="0.2">
      <c r="A80" s="7"/>
      <c r="C80" s="31"/>
      <c r="D80" s="31"/>
      <c r="E80" s="31"/>
      <c r="F80" s="31"/>
      <c r="G80" s="31"/>
      <c r="H80" s="31"/>
      <c r="I80" s="31"/>
      <c r="J80" s="31"/>
      <c r="K80" s="31"/>
      <c r="L80" s="31"/>
      <c r="M80" s="31"/>
    </row>
    <row r="81" spans="1:16" x14ac:dyDescent="0.2">
      <c r="A81" s="7"/>
    </row>
    <row r="82" spans="1:16" x14ac:dyDescent="0.2">
      <c r="A82" s="7"/>
    </row>
    <row r="83" spans="1:16" x14ac:dyDescent="0.25">
      <c r="A83" s="106" t="s">
        <v>280</v>
      </c>
      <c r="B83" s="102"/>
      <c r="C83" s="103"/>
      <c r="D83" s="103"/>
      <c r="E83" s="103"/>
      <c r="F83" s="103"/>
      <c r="G83" s="103"/>
      <c r="H83" s="103"/>
      <c r="I83" s="103"/>
      <c r="J83" s="103"/>
      <c r="K83" s="103"/>
      <c r="L83" s="103"/>
      <c r="M83" s="103"/>
      <c r="N83" s="102"/>
    </row>
    <row r="84" spans="1:16" x14ac:dyDescent="0.2">
      <c r="A84" s="7"/>
    </row>
    <row r="85" spans="1:16" ht="45.75" customHeight="1" x14ac:dyDescent="0.2">
      <c r="A85" s="7"/>
      <c r="C85" s="521" t="s">
        <v>273</v>
      </c>
      <c r="D85" s="522"/>
      <c r="E85" s="523" t="s">
        <v>274</v>
      </c>
      <c r="F85" s="524"/>
      <c r="G85" s="249"/>
      <c r="H85" s="523" t="s">
        <v>276</v>
      </c>
      <c r="I85" s="521"/>
      <c r="J85" s="523" t="s">
        <v>278</v>
      </c>
      <c r="K85" s="525"/>
      <c r="L85" s="523" t="s">
        <v>406</v>
      </c>
      <c r="M85" s="525"/>
      <c r="N85" s="101"/>
    </row>
    <row r="86" spans="1:16" ht="66.75" customHeight="1" x14ac:dyDescent="0.25">
      <c r="A86" s="7" t="s">
        <v>137</v>
      </c>
      <c r="B86" s="24" t="s">
        <v>133</v>
      </c>
      <c r="C86" s="65" t="s">
        <v>55</v>
      </c>
      <c r="D86" s="66" t="s">
        <v>134</v>
      </c>
      <c r="E86" s="92" t="s">
        <v>275</v>
      </c>
      <c r="F86" s="66" t="s">
        <v>134</v>
      </c>
      <c r="G86" s="66" t="s">
        <v>833</v>
      </c>
      <c r="H86" s="92" t="s">
        <v>277</v>
      </c>
      <c r="I86" s="66" t="s">
        <v>134</v>
      </c>
      <c r="J86" s="92" t="s">
        <v>279</v>
      </c>
      <c r="K86" s="66"/>
      <c r="L86" s="92" t="s">
        <v>406</v>
      </c>
      <c r="M86" s="66" t="s">
        <v>134</v>
      </c>
      <c r="N86" s="92" t="s">
        <v>143</v>
      </c>
      <c r="O86" s="236" t="s">
        <v>560</v>
      </c>
      <c r="P86" s="236"/>
    </row>
    <row r="87" spans="1:16" x14ac:dyDescent="0.2">
      <c r="A87" s="7">
        <v>1</v>
      </c>
      <c r="B87" s="67" t="str">
        <f>IF('3) Investment funds'!B10="","",'3) Investment funds'!B10)</f>
        <v/>
      </c>
      <c r="C87" s="68">
        <f>IF('3) Investment funds'!X10="",0,1)</f>
        <v>0</v>
      </c>
      <c r="D87" s="87" t="str">
        <f>IF(C87=0,"",1)</f>
        <v/>
      </c>
      <c r="E87" s="93">
        <f>IF('3) Investment funds'!T10="",0,1)</f>
        <v>0</v>
      </c>
      <c r="F87" s="87" t="str">
        <f>IF(E87=0,"",1)</f>
        <v/>
      </c>
      <c r="G87" s="250" t="str">
        <f>IF(F87="","",LOOKUP(F87,'3) Investment funds'!$A$184:$A$233,'3) Investment funds'!$CG$184:$CG$233))</f>
        <v/>
      </c>
      <c r="H87" s="93">
        <f>IF('3) Investment funds'!U10="",0,1)</f>
        <v>0</v>
      </c>
      <c r="I87" s="87" t="str">
        <f>IF(H87=0,"",1)</f>
        <v/>
      </c>
      <c r="J87" s="93">
        <f>IF('3) Investment funds'!W10="",0,1)</f>
        <v>0</v>
      </c>
      <c r="K87" s="87" t="str">
        <f>IF(J87=0,"",1)</f>
        <v/>
      </c>
      <c r="L87" s="93">
        <f>IF('3) Investment funds'!V10="",0,1)</f>
        <v>0</v>
      </c>
      <c r="M87" s="87" t="str">
        <f>IF(L87=0,"",1)</f>
        <v/>
      </c>
      <c r="N87" s="97" t="str">
        <f>IF('3) Investment funds'!X67="","",'3) Investment funds'!X67)</f>
        <v/>
      </c>
      <c r="O87" s="237" t="str">
        <f>IF('3) Investment funds'!X67="","",'3) Investment funds'!DC67)</f>
        <v/>
      </c>
    </row>
    <row r="88" spans="1:16" x14ac:dyDescent="0.2">
      <c r="A88" s="7">
        <v>2</v>
      </c>
      <c r="B88" s="67" t="str">
        <f>IF('3) Investment funds'!B11="","",'3) Investment funds'!B11)</f>
        <v/>
      </c>
      <c r="C88" s="68">
        <f>IF('3) Investment funds'!X11="",0,1)</f>
        <v>0</v>
      </c>
      <c r="D88" s="87" t="str">
        <f>IF(C88=0,"",MAX($D$87:D87)+1)</f>
        <v/>
      </c>
      <c r="E88" s="93">
        <f>IF('3) Investment funds'!T11="",0,1)</f>
        <v>0</v>
      </c>
      <c r="F88" s="87" t="str">
        <f>IF(E88=0,"",MAX($F$87:F87)+1)</f>
        <v/>
      </c>
      <c r="G88" s="250" t="str">
        <f>IF(F88="","",LOOKUP(F88,'3) Investment funds'!$A$184:$A$233,'3) Investment funds'!$CG$184:$CG$233))</f>
        <v/>
      </c>
      <c r="H88" s="93">
        <f>IF('3) Investment funds'!U11="",0,1)</f>
        <v>0</v>
      </c>
      <c r="I88" s="87" t="str">
        <f>IF(H88=0,"",MAX($I$87:I87)+1)</f>
        <v/>
      </c>
      <c r="J88" s="93">
        <f>IF('3) Investment funds'!W11="",0,1)</f>
        <v>0</v>
      </c>
      <c r="K88" s="87" t="str">
        <f>IF(J88=0,"",MAX($K$87:K87)+1)</f>
        <v/>
      </c>
      <c r="L88" s="93">
        <f>IF('3) Investment funds'!V11="",0,1)</f>
        <v>0</v>
      </c>
      <c r="M88" s="87" t="str">
        <f>IF(L88=0,"",MAX($M$87:M87)+1)</f>
        <v/>
      </c>
      <c r="N88" s="97" t="str">
        <f>IF('3) Investment funds'!X68="","",'3) Investment funds'!X68)</f>
        <v/>
      </c>
      <c r="O88" s="237" t="str">
        <f>IF('3) Investment funds'!X68="","",'3) Investment funds'!DC68)</f>
        <v/>
      </c>
    </row>
    <row r="89" spans="1:16" x14ac:dyDescent="0.2">
      <c r="A89" s="7">
        <v>3</v>
      </c>
      <c r="B89" s="67" t="str">
        <f>IF('3) Investment funds'!B12="","",'3) Investment funds'!B12)</f>
        <v/>
      </c>
      <c r="C89" s="68">
        <f>IF('3) Investment funds'!X12="",0,1)</f>
        <v>0</v>
      </c>
      <c r="D89" s="87" t="str">
        <f>IF(C89=0,"",MAX($D$87:D88)+1)</f>
        <v/>
      </c>
      <c r="E89" s="93">
        <f>IF('3) Investment funds'!T12="",0,1)</f>
        <v>0</v>
      </c>
      <c r="F89" s="87" t="str">
        <f>IF(E89=0,"",MAX($F$87:F88)+1)</f>
        <v/>
      </c>
      <c r="G89" s="250" t="str">
        <f>IF(F89="","",LOOKUP(F89,'3) Investment funds'!$A$184:$A$233,'3) Investment funds'!$CG$184:$CG$233))</f>
        <v/>
      </c>
      <c r="H89" s="93">
        <f>IF('3) Investment funds'!U12="",0,1)</f>
        <v>0</v>
      </c>
      <c r="I89" s="87" t="str">
        <f>IF(H89=0,"",MAX($I$87:I88)+1)</f>
        <v/>
      </c>
      <c r="J89" s="93">
        <f>IF('3) Investment funds'!W12="",0,1)</f>
        <v>0</v>
      </c>
      <c r="K89" s="87" t="str">
        <f>IF(J89=0,"",MAX($K$87:K88)+1)</f>
        <v/>
      </c>
      <c r="L89" s="93">
        <f>IF('3) Investment funds'!V12="",0,1)</f>
        <v>0</v>
      </c>
      <c r="M89" s="87" t="str">
        <f>IF(L89=0,"",MAX($M$87:M88)+1)</f>
        <v/>
      </c>
      <c r="N89" s="97" t="str">
        <f>IF('3) Investment funds'!X69="","",'3) Investment funds'!X69)</f>
        <v/>
      </c>
      <c r="O89" s="237" t="str">
        <f>IF('3) Investment funds'!X69="","",'3) Investment funds'!DC69)</f>
        <v/>
      </c>
      <c r="P89" s="288"/>
    </row>
    <row r="90" spans="1:16" x14ac:dyDescent="0.2">
      <c r="A90" s="7">
        <v>4</v>
      </c>
      <c r="B90" s="67" t="str">
        <f>IF('3) Investment funds'!B13="","",'3) Investment funds'!B13)</f>
        <v/>
      </c>
      <c r="C90" s="68">
        <f>IF('3) Investment funds'!X13="",0,1)</f>
        <v>0</v>
      </c>
      <c r="D90" s="87" t="str">
        <f>IF(C90=0,"",MAX($D$87:D89)+1)</f>
        <v/>
      </c>
      <c r="E90" s="93">
        <f>IF('3) Investment funds'!T13="",0,1)</f>
        <v>0</v>
      </c>
      <c r="F90" s="87" t="str">
        <f>IF(E90=0,"",MAX($F$87:F89)+1)</f>
        <v/>
      </c>
      <c r="G90" s="250" t="str">
        <f>IF(F90="","",LOOKUP(F90,'3) Investment funds'!$A$184:$A$233,'3) Investment funds'!$CG$184:$CG$233))</f>
        <v/>
      </c>
      <c r="H90" s="93">
        <f>IF('3) Investment funds'!U13="",0,1)</f>
        <v>0</v>
      </c>
      <c r="I90" s="87" t="str">
        <f>IF(H90=0,"",MAX($I$87:I89)+1)</f>
        <v/>
      </c>
      <c r="J90" s="93">
        <f>IF('3) Investment funds'!W13="",0,1)</f>
        <v>0</v>
      </c>
      <c r="K90" s="87" t="str">
        <f>IF(J90=0,"",MAX($K$87:K89)+1)</f>
        <v/>
      </c>
      <c r="L90" s="93">
        <f>IF('3) Investment funds'!V13="",0,1)</f>
        <v>0</v>
      </c>
      <c r="M90" s="87" t="str">
        <f>IF(L90=0,"",MAX($M$87:M89)+1)</f>
        <v/>
      </c>
      <c r="N90" s="97" t="str">
        <f>IF('3) Investment funds'!X70="","",'3) Investment funds'!X70)</f>
        <v/>
      </c>
      <c r="O90" s="237" t="str">
        <f>IF('3) Investment funds'!X70="","",'3) Investment funds'!DC70)</f>
        <v/>
      </c>
      <c r="P90" s="288"/>
    </row>
    <row r="91" spans="1:16" x14ac:dyDescent="0.2">
      <c r="A91" s="7">
        <v>5</v>
      </c>
      <c r="B91" s="67" t="str">
        <f>IF('3) Investment funds'!B14="","",'3) Investment funds'!B14)</f>
        <v/>
      </c>
      <c r="C91" s="68">
        <f>IF('3) Investment funds'!X14="",0,1)</f>
        <v>0</v>
      </c>
      <c r="D91" s="87" t="str">
        <f>IF(C91=0,"",MAX($D$87:D90)+1)</f>
        <v/>
      </c>
      <c r="E91" s="93">
        <f>IF('3) Investment funds'!T14="",0,1)</f>
        <v>0</v>
      </c>
      <c r="F91" s="87" t="str">
        <f>IF(E91=0,"",MAX($F$87:F90)+1)</f>
        <v/>
      </c>
      <c r="G91" s="250" t="str">
        <f>IF(F91="","",LOOKUP(F91,'3) Investment funds'!$A$184:$A$233,'3) Investment funds'!$CG$184:$CG$233))</f>
        <v/>
      </c>
      <c r="H91" s="93">
        <f>IF('3) Investment funds'!U14="",0,1)</f>
        <v>0</v>
      </c>
      <c r="I91" s="87" t="str">
        <f>IF(H91=0,"",MAX($I$87:I90)+1)</f>
        <v/>
      </c>
      <c r="J91" s="93">
        <f>IF('3) Investment funds'!W14="",0,1)</f>
        <v>0</v>
      </c>
      <c r="K91" s="87" t="str">
        <f>IF(J91=0,"",MAX($K$87:K90)+1)</f>
        <v/>
      </c>
      <c r="L91" s="93">
        <f>IF('3) Investment funds'!V14="",0,1)</f>
        <v>0</v>
      </c>
      <c r="M91" s="87" t="str">
        <f>IF(L91=0,"",MAX($M$87:M90)+1)</f>
        <v/>
      </c>
      <c r="N91" s="97" t="str">
        <f>IF('3) Investment funds'!X71="","",'3) Investment funds'!X71)</f>
        <v/>
      </c>
      <c r="O91" s="237" t="str">
        <f>IF('3) Investment funds'!X71="","",'3) Investment funds'!DC71)</f>
        <v/>
      </c>
      <c r="P91" s="288"/>
    </row>
    <row r="92" spans="1:16" x14ac:dyDescent="0.2">
      <c r="A92" s="7">
        <v>6</v>
      </c>
      <c r="B92" s="67" t="str">
        <f>IF('3) Investment funds'!B15="","",'3) Investment funds'!B15)</f>
        <v/>
      </c>
      <c r="C92" s="68">
        <f>IF('3) Investment funds'!X15="",0,1)</f>
        <v>0</v>
      </c>
      <c r="D92" s="87" t="str">
        <f>IF(C92=0,"",MAX($D$87:D91)+1)</f>
        <v/>
      </c>
      <c r="E92" s="93">
        <f>IF('3) Investment funds'!T15="",0,1)</f>
        <v>0</v>
      </c>
      <c r="F92" s="87" t="str">
        <f>IF(E92=0,"",MAX($F$87:F91)+1)</f>
        <v/>
      </c>
      <c r="G92" s="250" t="str">
        <f>IF(F92="","",LOOKUP(F92,'3) Investment funds'!$A$184:$A$233,'3) Investment funds'!$CG$184:$CG$233))</f>
        <v/>
      </c>
      <c r="H92" s="93">
        <f>IF('3) Investment funds'!U15="",0,1)</f>
        <v>0</v>
      </c>
      <c r="I92" s="87" t="str">
        <f>IF(H92=0,"",MAX($I$87:I91)+1)</f>
        <v/>
      </c>
      <c r="J92" s="93">
        <f>IF('3) Investment funds'!W15="",0,1)</f>
        <v>0</v>
      </c>
      <c r="K92" s="87" t="str">
        <f>IF(J92=0,"",MAX($K$87:K91)+1)</f>
        <v/>
      </c>
      <c r="L92" s="93">
        <f>IF('3) Investment funds'!V15="",0,1)</f>
        <v>0</v>
      </c>
      <c r="M92" s="87" t="str">
        <f>IF(L92=0,"",MAX($M$87:M91)+1)</f>
        <v/>
      </c>
      <c r="N92" s="97" t="str">
        <f>IF('3) Investment funds'!X72="","",'3) Investment funds'!X72)</f>
        <v/>
      </c>
      <c r="O92" s="237" t="str">
        <f>IF('3) Investment funds'!X72="","",'3) Investment funds'!DC72)</f>
        <v/>
      </c>
      <c r="P92" s="288"/>
    </row>
    <row r="93" spans="1:16" x14ac:dyDescent="0.2">
      <c r="A93" s="7">
        <v>7</v>
      </c>
      <c r="B93" s="67" t="str">
        <f>IF('3) Investment funds'!B16="","",'3) Investment funds'!B16)</f>
        <v/>
      </c>
      <c r="C93" s="68">
        <f>IF('3) Investment funds'!X16="",0,1)</f>
        <v>0</v>
      </c>
      <c r="D93" s="87" t="str">
        <f>IF(C93=0,"",MAX($D$87:D92)+1)</f>
        <v/>
      </c>
      <c r="E93" s="93">
        <f>IF('3) Investment funds'!T16="",0,1)</f>
        <v>0</v>
      </c>
      <c r="F93" s="87" t="str">
        <f>IF(E93=0,"",MAX($F$87:F92)+1)</f>
        <v/>
      </c>
      <c r="G93" s="250" t="str">
        <f>IF(F93="","",LOOKUP(F93,'3) Investment funds'!$A$184:$A$233,'3) Investment funds'!$CG$184:$CG$233))</f>
        <v/>
      </c>
      <c r="H93" s="93">
        <f>IF('3) Investment funds'!U16="",0,1)</f>
        <v>0</v>
      </c>
      <c r="I93" s="87" t="str">
        <f>IF(H93=0,"",MAX($I$87:I92)+1)</f>
        <v/>
      </c>
      <c r="J93" s="93">
        <f>IF('3) Investment funds'!W16="",0,1)</f>
        <v>0</v>
      </c>
      <c r="K93" s="87" t="str">
        <f>IF(J93=0,"",MAX($K$87:K92)+1)</f>
        <v/>
      </c>
      <c r="L93" s="93">
        <f>IF('3) Investment funds'!V16="",0,1)</f>
        <v>0</v>
      </c>
      <c r="M93" s="87" t="str">
        <f>IF(L93=0,"",MAX($M$87:M92)+1)</f>
        <v/>
      </c>
      <c r="N93" s="97" t="str">
        <f>IF('3) Investment funds'!X73="","",'3) Investment funds'!X73)</f>
        <v/>
      </c>
      <c r="O93" s="237" t="str">
        <f>IF('3) Investment funds'!X73="","",'3) Investment funds'!DC73)</f>
        <v/>
      </c>
      <c r="P93" s="288"/>
    </row>
    <row r="94" spans="1:16" x14ac:dyDescent="0.2">
      <c r="A94" s="7">
        <v>8</v>
      </c>
      <c r="B94" s="67" t="str">
        <f>IF('3) Investment funds'!B17="","",'3) Investment funds'!B17)</f>
        <v/>
      </c>
      <c r="C94" s="68">
        <f>IF('3) Investment funds'!X17="",0,1)</f>
        <v>0</v>
      </c>
      <c r="D94" s="87" t="str">
        <f>IF(C94=0,"",MAX($D$87:D93)+1)</f>
        <v/>
      </c>
      <c r="E94" s="93">
        <f>IF('3) Investment funds'!T17="",0,1)</f>
        <v>0</v>
      </c>
      <c r="F94" s="87" t="str">
        <f>IF(E94=0,"",MAX($F$87:F93)+1)</f>
        <v/>
      </c>
      <c r="G94" s="250" t="str">
        <f>IF(F94="","",LOOKUP(F94,'3) Investment funds'!$A$184:$A$233,'3) Investment funds'!$CG$184:$CG$233))</f>
        <v/>
      </c>
      <c r="H94" s="93">
        <f>IF('3) Investment funds'!U17="",0,1)</f>
        <v>0</v>
      </c>
      <c r="I94" s="87" t="str">
        <f>IF(H94=0,"",MAX($I$87:I93)+1)</f>
        <v/>
      </c>
      <c r="J94" s="93">
        <f>IF('3) Investment funds'!W17="",0,1)</f>
        <v>0</v>
      </c>
      <c r="K94" s="87" t="str">
        <f>IF(J94=0,"",MAX($K$87:K93)+1)</f>
        <v/>
      </c>
      <c r="L94" s="93">
        <f>IF('3) Investment funds'!V17="",0,1)</f>
        <v>0</v>
      </c>
      <c r="M94" s="87" t="str">
        <f>IF(L94=0,"",MAX($M$87:M93)+1)</f>
        <v/>
      </c>
      <c r="N94" s="97" t="str">
        <f>IF('3) Investment funds'!X74="","",'3) Investment funds'!X74)</f>
        <v/>
      </c>
      <c r="O94" s="237" t="str">
        <f>IF('3) Investment funds'!X74="","",'3) Investment funds'!DC74)</f>
        <v/>
      </c>
      <c r="P94" s="288"/>
    </row>
    <row r="95" spans="1:16" x14ac:dyDescent="0.2">
      <c r="A95" s="7">
        <v>9</v>
      </c>
      <c r="B95" s="67" t="str">
        <f>IF('3) Investment funds'!B18="","",'3) Investment funds'!B18)</f>
        <v/>
      </c>
      <c r="C95" s="68">
        <f>IF('3) Investment funds'!X18="",0,1)</f>
        <v>0</v>
      </c>
      <c r="D95" s="87" t="str">
        <f>IF(C95=0,"",MAX($D$87:D94)+1)</f>
        <v/>
      </c>
      <c r="E95" s="93">
        <f>IF('3) Investment funds'!T18="",0,1)</f>
        <v>0</v>
      </c>
      <c r="F95" s="87" t="str">
        <f>IF(E95=0,"",MAX($F$87:F94)+1)</f>
        <v/>
      </c>
      <c r="G95" s="250" t="str">
        <f>IF(F95="","",LOOKUP(F95,'3) Investment funds'!$A$184:$A$233,'3) Investment funds'!$CG$184:$CG$233))</f>
        <v/>
      </c>
      <c r="H95" s="93">
        <f>IF('3) Investment funds'!U18="",0,1)</f>
        <v>0</v>
      </c>
      <c r="I95" s="87" t="str">
        <f>IF(H95=0,"",MAX($I$87:I94)+1)</f>
        <v/>
      </c>
      <c r="J95" s="93">
        <f>IF('3) Investment funds'!W18="",0,1)</f>
        <v>0</v>
      </c>
      <c r="K95" s="87" t="str">
        <f>IF(J95=0,"",MAX($K$87:K94)+1)</f>
        <v/>
      </c>
      <c r="L95" s="93">
        <f>IF('3) Investment funds'!V18="",0,1)</f>
        <v>0</v>
      </c>
      <c r="M95" s="87" t="str">
        <f>IF(L95=0,"",MAX($M$87:M94)+1)</f>
        <v/>
      </c>
      <c r="N95" s="97" t="str">
        <f>IF('3) Investment funds'!X75="","",'3) Investment funds'!X75)</f>
        <v/>
      </c>
      <c r="O95" s="237" t="str">
        <f>IF('3) Investment funds'!X75="","",'3) Investment funds'!DC75)</f>
        <v/>
      </c>
      <c r="P95" s="288"/>
    </row>
    <row r="96" spans="1:16" x14ac:dyDescent="0.2">
      <c r="A96" s="7">
        <v>10</v>
      </c>
      <c r="B96" s="67" t="str">
        <f>IF('3) Investment funds'!B19="","",'3) Investment funds'!B19)</f>
        <v/>
      </c>
      <c r="C96" s="68">
        <f>IF('3) Investment funds'!X19="",0,1)</f>
        <v>0</v>
      </c>
      <c r="D96" s="87" t="str">
        <f>IF(C96=0,"",MAX($D$87:D95)+1)</f>
        <v/>
      </c>
      <c r="E96" s="93">
        <f>IF('3) Investment funds'!T19="",0,1)</f>
        <v>0</v>
      </c>
      <c r="F96" s="87" t="str">
        <f>IF(E96=0,"",MAX($F$87:F95)+1)</f>
        <v/>
      </c>
      <c r="G96" s="250" t="str">
        <f>IF(F96="","",LOOKUP(F96,'3) Investment funds'!$A$184:$A$233,'3) Investment funds'!$CG$184:$CG$233))</f>
        <v/>
      </c>
      <c r="H96" s="93">
        <f>IF('3) Investment funds'!U19="",0,1)</f>
        <v>0</v>
      </c>
      <c r="I96" s="87" t="str">
        <f>IF(H96=0,"",MAX($I$87:I95)+1)</f>
        <v/>
      </c>
      <c r="J96" s="93">
        <f>IF('3) Investment funds'!W19="",0,1)</f>
        <v>0</v>
      </c>
      <c r="K96" s="87" t="str">
        <f>IF(J96=0,"",MAX($K$87:K95)+1)</f>
        <v/>
      </c>
      <c r="L96" s="93">
        <f>IF('3) Investment funds'!V19="",0,1)</f>
        <v>0</v>
      </c>
      <c r="M96" s="87" t="str">
        <f>IF(L96=0,"",MAX($M$87:M95)+1)</f>
        <v/>
      </c>
      <c r="N96" s="97" t="str">
        <f>IF('3) Investment funds'!X76="","",'3) Investment funds'!X76)</f>
        <v/>
      </c>
      <c r="O96" s="237" t="str">
        <f>IF('3) Investment funds'!X76="","",'3) Investment funds'!DC76)</f>
        <v/>
      </c>
      <c r="P96" s="288"/>
    </row>
    <row r="97" spans="1:16" x14ac:dyDescent="0.2">
      <c r="A97" s="7">
        <v>11</v>
      </c>
      <c r="B97" s="67" t="str">
        <f>IF('3) Investment funds'!B20="","",'3) Investment funds'!B20)</f>
        <v/>
      </c>
      <c r="C97" s="68">
        <f>IF('3) Investment funds'!X20="",0,1)</f>
        <v>0</v>
      </c>
      <c r="D97" s="87" t="str">
        <f>IF(C97=0,"",MAX($D$87:D96)+1)</f>
        <v/>
      </c>
      <c r="E97" s="93">
        <f>IF('3) Investment funds'!T20="",0,1)</f>
        <v>0</v>
      </c>
      <c r="F97" s="87" t="str">
        <f>IF(E97=0,"",MAX($F$87:F96)+1)</f>
        <v/>
      </c>
      <c r="G97" s="250" t="str">
        <f>IF(F97="","",LOOKUP(F97,'3) Investment funds'!$A$184:$A$233,'3) Investment funds'!$CG$184:$CG$233))</f>
        <v/>
      </c>
      <c r="H97" s="93">
        <f>IF('3) Investment funds'!U20="",0,1)</f>
        <v>0</v>
      </c>
      <c r="I97" s="87" t="str">
        <f>IF(H97=0,"",MAX($I$87:I96)+1)</f>
        <v/>
      </c>
      <c r="J97" s="93">
        <f>IF('3) Investment funds'!W20="",0,1)</f>
        <v>0</v>
      </c>
      <c r="K97" s="87" t="str">
        <f>IF(J97=0,"",MAX($K$87:K96)+1)</f>
        <v/>
      </c>
      <c r="L97" s="93">
        <f>IF('3) Investment funds'!V20="",0,1)</f>
        <v>0</v>
      </c>
      <c r="M97" s="87" t="str">
        <f>IF(L97=0,"",MAX($M$87:M96)+1)</f>
        <v/>
      </c>
      <c r="N97" s="97" t="str">
        <f>IF('3) Investment funds'!X77="","",'3) Investment funds'!X77)</f>
        <v/>
      </c>
      <c r="O97" s="237" t="str">
        <f>IF('3) Investment funds'!X77="","",'3) Investment funds'!DC77)</f>
        <v/>
      </c>
      <c r="P97" s="288"/>
    </row>
    <row r="98" spans="1:16" x14ac:dyDescent="0.2">
      <c r="A98" s="7">
        <v>12</v>
      </c>
      <c r="B98" s="67" t="str">
        <f>IF('3) Investment funds'!B21="","",'3) Investment funds'!B21)</f>
        <v/>
      </c>
      <c r="C98" s="68">
        <f>IF('3) Investment funds'!X21="",0,1)</f>
        <v>0</v>
      </c>
      <c r="D98" s="87" t="str">
        <f>IF(C98=0,"",MAX($D$87:D97)+1)</f>
        <v/>
      </c>
      <c r="E98" s="93">
        <f>IF('3) Investment funds'!T21="",0,1)</f>
        <v>0</v>
      </c>
      <c r="F98" s="87" t="str">
        <f>IF(E98=0,"",MAX($F$87:F97)+1)</f>
        <v/>
      </c>
      <c r="G98" s="250" t="str">
        <f>IF(F98="","",LOOKUP(F98,'3) Investment funds'!$A$184:$A$233,'3) Investment funds'!$CG$184:$CG$233))</f>
        <v/>
      </c>
      <c r="H98" s="93">
        <f>IF('3) Investment funds'!U21="",0,1)</f>
        <v>0</v>
      </c>
      <c r="I98" s="87" t="str">
        <f>IF(H98=0,"",MAX($I$87:I97)+1)</f>
        <v/>
      </c>
      <c r="J98" s="93">
        <f>IF('3) Investment funds'!W21="",0,1)</f>
        <v>0</v>
      </c>
      <c r="K98" s="87" t="str">
        <f>IF(J98=0,"",MAX($K$87:K97)+1)</f>
        <v/>
      </c>
      <c r="L98" s="93">
        <f>IF('3) Investment funds'!V21="",0,1)</f>
        <v>0</v>
      </c>
      <c r="M98" s="87" t="str">
        <f>IF(L98=0,"",MAX($M$87:M97)+1)</f>
        <v/>
      </c>
      <c r="N98" s="97" t="str">
        <f>IF('3) Investment funds'!X78="","",'3) Investment funds'!X78)</f>
        <v/>
      </c>
      <c r="O98" s="237" t="str">
        <f>IF('3) Investment funds'!X78="","",'3) Investment funds'!DC78)</f>
        <v/>
      </c>
      <c r="P98" s="288"/>
    </row>
    <row r="99" spans="1:16" x14ac:dyDescent="0.2">
      <c r="A99" s="7">
        <v>13</v>
      </c>
      <c r="B99" s="67" t="str">
        <f>IF('3) Investment funds'!B22="","",'3) Investment funds'!B22)</f>
        <v/>
      </c>
      <c r="C99" s="68">
        <f>IF('3) Investment funds'!X22="",0,1)</f>
        <v>0</v>
      </c>
      <c r="D99" s="87" t="str">
        <f>IF(C99=0,"",MAX($D$87:D98)+1)</f>
        <v/>
      </c>
      <c r="E99" s="93">
        <f>IF('3) Investment funds'!T22="",0,1)</f>
        <v>0</v>
      </c>
      <c r="F99" s="87" t="str">
        <f>IF(E99=0,"",MAX($F$87:F98)+1)</f>
        <v/>
      </c>
      <c r="G99" s="250" t="str">
        <f>IF(F99="","",LOOKUP(F99,'3) Investment funds'!$A$184:$A$233,'3) Investment funds'!$CG$184:$CG$233))</f>
        <v/>
      </c>
      <c r="H99" s="93">
        <f>IF('3) Investment funds'!U22="",0,1)</f>
        <v>0</v>
      </c>
      <c r="I99" s="87" t="str">
        <f>IF(H99=0,"",MAX($I$87:I98)+1)</f>
        <v/>
      </c>
      <c r="J99" s="93">
        <f>IF('3) Investment funds'!W22="",0,1)</f>
        <v>0</v>
      </c>
      <c r="K99" s="87" t="str">
        <f>IF(J99=0,"",MAX($K$87:K98)+1)</f>
        <v/>
      </c>
      <c r="L99" s="93">
        <f>IF('3) Investment funds'!V22="",0,1)</f>
        <v>0</v>
      </c>
      <c r="M99" s="87" t="str">
        <f>IF(L99=0,"",MAX($M$87:M98)+1)</f>
        <v/>
      </c>
      <c r="N99" s="97" t="str">
        <f>IF('3) Investment funds'!X79="","",'3) Investment funds'!X79)</f>
        <v/>
      </c>
      <c r="O99" s="237" t="str">
        <f>IF('3) Investment funds'!X79="","",'3) Investment funds'!DC79)</f>
        <v/>
      </c>
      <c r="P99" s="288"/>
    </row>
    <row r="100" spans="1:16" x14ac:dyDescent="0.2">
      <c r="A100" s="7">
        <v>14</v>
      </c>
      <c r="B100" s="67" t="str">
        <f>IF('3) Investment funds'!B23="","",'3) Investment funds'!B23)</f>
        <v/>
      </c>
      <c r="C100" s="68">
        <f>IF('3) Investment funds'!X23="",0,1)</f>
        <v>0</v>
      </c>
      <c r="D100" s="87" t="str">
        <f>IF(C100=0,"",MAX($D$87:D99)+1)</f>
        <v/>
      </c>
      <c r="E100" s="93">
        <f>IF('3) Investment funds'!T23="",0,1)</f>
        <v>0</v>
      </c>
      <c r="F100" s="87" t="str">
        <f>IF(E100=0,"",MAX($F$87:F99)+1)</f>
        <v/>
      </c>
      <c r="G100" s="250" t="str">
        <f>IF(F100="","",LOOKUP(F100,'3) Investment funds'!$A$184:$A$233,'3) Investment funds'!$CG$184:$CG$233))</f>
        <v/>
      </c>
      <c r="H100" s="93">
        <f>IF('3) Investment funds'!U23="",0,1)</f>
        <v>0</v>
      </c>
      <c r="I100" s="87" t="str">
        <f>IF(H100=0,"",MAX($I$87:I99)+1)</f>
        <v/>
      </c>
      <c r="J100" s="93">
        <f>IF('3) Investment funds'!W23="",0,1)</f>
        <v>0</v>
      </c>
      <c r="K100" s="87" t="str">
        <f>IF(J100=0,"",MAX($K$87:K99)+1)</f>
        <v/>
      </c>
      <c r="L100" s="93">
        <f>IF('3) Investment funds'!V23="",0,1)</f>
        <v>0</v>
      </c>
      <c r="M100" s="87" t="str">
        <f>IF(L100=0,"",MAX($M$87:M99)+1)</f>
        <v/>
      </c>
      <c r="N100" s="97" t="str">
        <f>IF('3) Investment funds'!X80="","",'3) Investment funds'!X80)</f>
        <v/>
      </c>
      <c r="O100" s="237" t="str">
        <f>IF('3) Investment funds'!X80="","",'3) Investment funds'!DC80)</f>
        <v/>
      </c>
      <c r="P100" s="288"/>
    </row>
    <row r="101" spans="1:16" x14ac:dyDescent="0.2">
      <c r="A101" s="7">
        <v>15</v>
      </c>
      <c r="B101" s="67" t="str">
        <f>IF('3) Investment funds'!B24="","",'3) Investment funds'!B24)</f>
        <v/>
      </c>
      <c r="C101" s="68">
        <f>IF('3) Investment funds'!X24="",0,1)</f>
        <v>0</v>
      </c>
      <c r="D101" s="87" t="str">
        <f>IF(C101=0,"",MAX($D$87:D100)+1)</f>
        <v/>
      </c>
      <c r="E101" s="93">
        <f>IF('3) Investment funds'!T24="",0,1)</f>
        <v>0</v>
      </c>
      <c r="F101" s="87" t="str">
        <f>IF(E101=0,"",MAX($F$87:F100)+1)</f>
        <v/>
      </c>
      <c r="G101" s="250" t="str">
        <f>IF(F101="","",LOOKUP(F101,'3) Investment funds'!$A$184:$A$233,'3) Investment funds'!$CG$184:$CG$233))</f>
        <v/>
      </c>
      <c r="H101" s="93">
        <f>IF('3) Investment funds'!U24="",0,1)</f>
        <v>0</v>
      </c>
      <c r="I101" s="87" t="str">
        <f>IF(H101=0,"",MAX($I$87:I100)+1)</f>
        <v/>
      </c>
      <c r="J101" s="93">
        <f>IF('3) Investment funds'!W24="",0,1)</f>
        <v>0</v>
      </c>
      <c r="K101" s="87" t="str">
        <f>IF(J101=0,"",MAX($K$87:K100)+1)</f>
        <v/>
      </c>
      <c r="L101" s="93">
        <f>IF('3) Investment funds'!V24="",0,1)</f>
        <v>0</v>
      </c>
      <c r="M101" s="87" t="str">
        <f>IF(L101=0,"",MAX($M$87:M100)+1)</f>
        <v/>
      </c>
      <c r="N101" s="97" t="str">
        <f>IF('3) Investment funds'!X81="","",'3) Investment funds'!X81)</f>
        <v/>
      </c>
      <c r="O101" s="237" t="str">
        <f>IF('3) Investment funds'!X81="","",'3) Investment funds'!DC81)</f>
        <v/>
      </c>
      <c r="P101" s="288"/>
    </row>
    <row r="102" spans="1:16" x14ac:dyDescent="0.2">
      <c r="A102" s="7">
        <v>16</v>
      </c>
      <c r="B102" s="67" t="str">
        <f>IF('3) Investment funds'!B25="","",'3) Investment funds'!B25)</f>
        <v/>
      </c>
      <c r="C102" s="68">
        <f>IF('3) Investment funds'!X25="",0,1)</f>
        <v>0</v>
      </c>
      <c r="D102" s="87" t="str">
        <f>IF(C102=0,"",MAX($D$87:D101)+1)</f>
        <v/>
      </c>
      <c r="E102" s="93">
        <f>IF('3) Investment funds'!T25="",0,1)</f>
        <v>0</v>
      </c>
      <c r="F102" s="87" t="str">
        <f>IF(E102=0,"",MAX($F$87:F101)+1)</f>
        <v/>
      </c>
      <c r="G102" s="250" t="str">
        <f>IF(F102="","",LOOKUP(F102,'3) Investment funds'!$A$184:$A$233,'3) Investment funds'!$CG$184:$CG$233))</f>
        <v/>
      </c>
      <c r="H102" s="93">
        <f>IF('3) Investment funds'!U25="",0,1)</f>
        <v>0</v>
      </c>
      <c r="I102" s="87" t="str">
        <f>IF(H102=0,"",MAX($I$87:I101)+1)</f>
        <v/>
      </c>
      <c r="J102" s="93">
        <f>IF('3) Investment funds'!W25="",0,1)</f>
        <v>0</v>
      </c>
      <c r="K102" s="87" t="str">
        <f>IF(J102=0,"",MAX($K$87:K101)+1)</f>
        <v/>
      </c>
      <c r="L102" s="93">
        <f>IF('3) Investment funds'!V25="",0,1)</f>
        <v>0</v>
      </c>
      <c r="M102" s="87" t="str">
        <f>IF(L102=0,"",MAX($M$87:M101)+1)</f>
        <v/>
      </c>
      <c r="N102" s="97" t="str">
        <f>IF('3) Investment funds'!X82="","",'3) Investment funds'!X82)</f>
        <v/>
      </c>
      <c r="O102" s="237" t="str">
        <f>IF('3) Investment funds'!X82="","",'3) Investment funds'!DC82)</f>
        <v/>
      </c>
      <c r="P102" s="288"/>
    </row>
    <row r="103" spans="1:16" x14ac:dyDescent="0.2">
      <c r="A103" s="7">
        <v>17</v>
      </c>
      <c r="B103" s="67" t="str">
        <f>IF('3) Investment funds'!B26="","",'3) Investment funds'!B26)</f>
        <v/>
      </c>
      <c r="C103" s="68">
        <f>IF('3) Investment funds'!X26="",0,1)</f>
        <v>0</v>
      </c>
      <c r="D103" s="87" t="str">
        <f>IF(C103=0,"",MAX($D$87:D102)+1)</f>
        <v/>
      </c>
      <c r="E103" s="93">
        <f>IF('3) Investment funds'!T26="",0,1)</f>
        <v>0</v>
      </c>
      <c r="F103" s="87" t="str">
        <f>IF(E103=0,"",MAX($F$87:F102)+1)</f>
        <v/>
      </c>
      <c r="G103" s="250" t="str">
        <f>IF(F103="","",LOOKUP(F103,'3) Investment funds'!$A$184:$A$233,'3) Investment funds'!$CG$184:$CG$233))</f>
        <v/>
      </c>
      <c r="H103" s="93">
        <f>IF('3) Investment funds'!U26="",0,1)</f>
        <v>0</v>
      </c>
      <c r="I103" s="87" t="str">
        <f>IF(H103=0,"",MAX($I$87:I102)+1)</f>
        <v/>
      </c>
      <c r="J103" s="93">
        <f>IF('3) Investment funds'!W26="",0,1)</f>
        <v>0</v>
      </c>
      <c r="K103" s="87" t="str">
        <f>IF(J103=0,"",MAX($K$87:K102)+1)</f>
        <v/>
      </c>
      <c r="L103" s="93">
        <f>IF('3) Investment funds'!V26="",0,1)</f>
        <v>0</v>
      </c>
      <c r="M103" s="87" t="str">
        <f>IF(L103=0,"",MAX($M$87:M102)+1)</f>
        <v/>
      </c>
      <c r="N103" s="97" t="str">
        <f>IF('3) Investment funds'!X83="","",'3) Investment funds'!X83)</f>
        <v/>
      </c>
      <c r="O103" s="237" t="str">
        <f>IF('3) Investment funds'!X83="","",'3) Investment funds'!DC83)</f>
        <v/>
      </c>
      <c r="P103" s="288"/>
    </row>
    <row r="104" spans="1:16" x14ac:dyDescent="0.2">
      <c r="A104" s="7">
        <v>18</v>
      </c>
      <c r="B104" s="67" t="str">
        <f>IF('3) Investment funds'!B27="","",'3) Investment funds'!B27)</f>
        <v/>
      </c>
      <c r="C104" s="68">
        <f>IF('3) Investment funds'!X27="",0,1)</f>
        <v>0</v>
      </c>
      <c r="D104" s="87" t="str">
        <f>IF(C104=0,"",MAX($D$87:D103)+1)</f>
        <v/>
      </c>
      <c r="E104" s="93">
        <f>IF('3) Investment funds'!T27="",0,1)</f>
        <v>0</v>
      </c>
      <c r="F104" s="87" t="str">
        <f>IF(E104=0,"",MAX($F$87:F103)+1)</f>
        <v/>
      </c>
      <c r="G104" s="250" t="str">
        <f>IF(F104="","",LOOKUP(F104,'3) Investment funds'!$A$184:$A$233,'3) Investment funds'!$CG$184:$CG$233))</f>
        <v/>
      </c>
      <c r="H104" s="93">
        <f>IF('3) Investment funds'!U27="",0,1)</f>
        <v>0</v>
      </c>
      <c r="I104" s="87" t="str">
        <f>IF(H104=0,"",MAX($I$87:I103)+1)</f>
        <v/>
      </c>
      <c r="J104" s="93">
        <f>IF('3) Investment funds'!W27="",0,1)</f>
        <v>0</v>
      </c>
      <c r="K104" s="87" t="str">
        <f>IF(J104=0,"",MAX($K$87:K103)+1)</f>
        <v/>
      </c>
      <c r="L104" s="93">
        <f>IF('3) Investment funds'!V27="",0,1)</f>
        <v>0</v>
      </c>
      <c r="M104" s="87" t="str">
        <f>IF(L104=0,"",MAX($M$87:M103)+1)</f>
        <v/>
      </c>
      <c r="N104" s="97" t="str">
        <f>IF('3) Investment funds'!X84="","",'3) Investment funds'!X84)</f>
        <v/>
      </c>
      <c r="O104" s="237" t="str">
        <f>IF('3) Investment funds'!X84="","",'3) Investment funds'!DC84)</f>
        <v/>
      </c>
      <c r="P104" s="288"/>
    </row>
    <row r="105" spans="1:16" x14ac:dyDescent="0.2">
      <c r="A105" s="7">
        <v>19</v>
      </c>
      <c r="B105" s="67" t="str">
        <f>IF('3) Investment funds'!B28="","",'3) Investment funds'!B28)</f>
        <v/>
      </c>
      <c r="C105" s="68">
        <f>IF('3) Investment funds'!X28="",0,1)</f>
        <v>0</v>
      </c>
      <c r="D105" s="87" t="str">
        <f>IF(C105=0,"",MAX($D$87:D104)+1)</f>
        <v/>
      </c>
      <c r="E105" s="93">
        <f>IF('3) Investment funds'!T28="",0,1)</f>
        <v>0</v>
      </c>
      <c r="F105" s="87" t="str">
        <f>IF(E105=0,"",MAX($F$87:F104)+1)</f>
        <v/>
      </c>
      <c r="G105" s="250" t="str">
        <f>IF(F105="","",LOOKUP(F105,'3) Investment funds'!$A$184:$A$233,'3) Investment funds'!$CG$184:$CG$233))</f>
        <v/>
      </c>
      <c r="H105" s="93">
        <f>IF('3) Investment funds'!U28="",0,1)</f>
        <v>0</v>
      </c>
      <c r="I105" s="87" t="str">
        <f>IF(H105=0,"",MAX($I$87:I104)+1)</f>
        <v/>
      </c>
      <c r="J105" s="93">
        <f>IF('3) Investment funds'!W28="",0,1)</f>
        <v>0</v>
      </c>
      <c r="K105" s="87" t="str">
        <f>IF(J105=0,"",MAX($K$87:K104)+1)</f>
        <v/>
      </c>
      <c r="L105" s="93">
        <f>IF('3) Investment funds'!V28="",0,1)</f>
        <v>0</v>
      </c>
      <c r="M105" s="87" t="str">
        <f>IF(L105=0,"",MAX($M$87:M104)+1)</f>
        <v/>
      </c>
      <c r="N105" s="97" t="str">
        <f>IF('3) Investment funds'!X85="","",'3) Investment funds'!X85)</f>
        <v/>
      </c>
      <c r="O105" s="237" t="str">
        <f>IF('3) Investment funds'!X85="","",'3) Investment funds'!DC85)</f>
        <v/>
      </c>
      <c r="P105" s="288"/>
    </row>
    <row r="106" spans="1:16" x14ac:dyDescent="0.2">
      <c r="A106" s="7">
        <v>20</v>
      </c>
      <c r="B106" s="67" t="str">
        <f>IF('3) Investment funds'!B29="","",'3) Investment funds'!B29)</f>
        <v/>
      </c>
      <c r="C106" s="68">
        <f>IF('3) Investment funds'!X29="",0,1)</f>
        <v>0</v>
      </c>
      <c r="D106" s="87" t="str">
        <f>IF(C106=0,"",MAX($D$87:D105)+1)</f>
        <v/>
      </c>
      <c r="E106" s="93">
        <f>IF('3) Investment funds'!T29="",0,1)</f>
        <v>0</v>
      </c>
      <c r="F106" s="87" t="str">
        <f>IF(E106=0,"",MAX($F$87:F105)+1)</f>
        <v/>
      </c>
      <c r="G106" s="250" t="str">
        <f>IF(F106="","",LOOKUP(F106,'3) Investment funds'!$A$184:$A$233,'3) Investment funds'!$CG$184:$CG$233))</f>
        <v/>
      </c>
      <c r="H106" s="93">
        <f>IF('3) Investment funds'!U29="",0,1)</f>
        <v>0</v>
      </c>
      <c r="I106" s="87" t="str">
        <f>IF(H106=0,"",MAX($I$87:I105)+1)</f>
        <v/>
      </c>
      <c r="J106" s="93">
        <f>IF('3) Investment funds'!W29="",0,1)</f>
        <v>0</v>
      </c>
      <c r="K106" s="87" t="str">
        <f>IF(J106=0,"",MAX($K$87:K105)+1)</f>
        <v/>
      </c>
      <c r="L106" s="93">
        <f>IF('3) Investment funds'!V29="",0,1)</f>
        <v>0</v>
      </c>
      <c r="M106" s="87" t="str">
        <f>IF(L106=0,"",MAX($M$87:M105)+1)</f>
        <v/>
      </c>
      <c r="N106" s="97" t="str">
        <f>IF('3) Investment funds'!X86="","",'3) Investment funds'!X86)</f>
        <v/>
      </c>
      <c r="O106" s="237" t="str">
        <f>IF('3) Investment funds'!X86="","",'3) Investment funds'!DC86)</f>
        <v/>
      </c>
      <c r="P106" s="288"/>
    </row>
    <row r="107" spans="1:16" x14ac:dyDescent="0.2">
      <c r="A107" s="7">
        <v>21</v>
      </c>
      <c r="B107" s="67" t="str">
        <f>IF('3) Investment funds'!B30="","",'3) Investment funds'!B30)</f>
        <v/>
      </c>
      <c r="C107" s="68">
        <f>IF('3) Investment funds'!X30="",0,1)</f>
        <v>0</v>
      </c>
      <c r="D107" s="87" t="str">
        <f>IF(C107=0,"",MAX($D$87:D106)+1)</f>
        <v/>
      </c>
      <c r="E107" s="93">
        <f>IF('3) Investment funds'!T30="",0,1)</f>
        <v>0</v>
      </c>
      <c r="F107" s="87" t="str">
        <f>IF(E107=0,"",MAX($F$87:F106)+1)</f>
        <v/>
      </c>
      <c r="G107" s="250" t="str">
        <f>IF(F107="","",LOOKUP(F107,'3) Investment funds'!$A$184:$A$233,'3) Investment funds'!$CG$184:$CG$233))</f>
        <v/>
      </c>
      <c r="H107" s="93">
        <f>IF('3) Investment funds'!U30="",0,1)</f>
        <v>0</v>
      </c>
      <c r="I107" s="87" t="str">
        <f>IF(H107=0,"",MAX($I$87:I106)+1)</f>
        <v/>
      </c>
      <c r="J107" s="93">
        <f>IF('3) Investment funds'!W30="",0,1)</f>
        <v>0</v>
      </c>
      <c r="K107" s="87" t="str">
        <f>IF(J107=0,"",MAX($K$87:K106)+1)</f>
        <v/>
      </c>
      <c r="L107" s="93">
        <f>IF('3) Investment funds'!V30="",0,1)</f>
        <v>0</v>
      </c>
      <c r="M107" s="87" t="str">
        <f>IF(L107=0,"",MAX($M$87:M106)+1)</f>
        <v/>
      </c>
      <c r="N107" s="97" t="str">
        <f>IF('3) Investment funds'!X87="","",'3) Investment funds'!X87)</f>
        <v/>
      </c>
      <c r="O107" s="237" t="str">
        <f>IF('3) Investment funds'!X87="","",'3) Investment funds'!DC87)</f>
        <v/>
      </c>
      <c r="P107" s="288"/>
    </row>
    <row r="108" spans="1:16" x14ac:dyDescent="0.2">
      <c r="A108" s="7">
        <v>22</v>
      </c>
      <c r="B108" s="67" t="str">
        <f>IF('3) Investment funds'!B31="","",'3) Investment funds'!B31)</f>
        <v/>
      </c>
      <c r="C108" s="68">
        <f>IF('3) Investment funds'!X31="",0,1)</f>
        <v>0</v>
      </c>
      <c r="D108" s="87" t="str">
        <f>IF(C108=0,"",MAX($D$87:D107)+1)</f>
        <v/>
      </c>
      <c r="E108" s="93">
        <f>IF('3) Investment funds'!T31="",0,1)</f>
        <v>0</v>
      </c>
      <c r="F108" s="87" t="str">
        <f>IF(E108=0,"",MAX($F$87:F107)+1)</f>
        <v/>
      </c>
      <c r="G108" s="250" t="str">
        <f>IF(F108="","",LOOKUP(F108,'3) Investment funds'!$A$184:$A$233,'3) Investment funds'!$CG$184:$CG$233))</f>
        <v/>
      </c>
      <c r="H108" s="93">
        <f>IF('3) Investment funds'!U31="",0,1)</f>
        <v>0</v>
      </c>
      <c r="I108" s="87" t="str">
        <f>IF(H108=0,"",MAX($I$87:I107)+1)</f>
        <v/>
      </c>
      <c r="J108" s="93">
        <f>IF('3) Investment funds'!W31="",0,1)</f>
        <v>0</v>
      </c>
      <c r="K108" s="87" t="str">
        <f>IF(J108=0,"",MAX($K$87:K107)+1)</f>
        <v/>
      </c>
      <c r="L108" s="93">
        <f>IF('3) Investment funds'!V31="",0,1)</f>
        <v>0</v>
      </c>
      <c r="M108" s="87" t="str">
        <f>IF(L108=0,"",MAX($M$87:M107)+1)</f>
        <v/>
      </c>
      <c r="N108" s="97" t="str">
        <f>IF('3) Investment funds'!X88="","",'3) Investment funds'!X88)</f>
        <v/>
      </c>
      <c r="O108" s="237" t="str">
        <f>IF('3) Investment funds'!X88="","",'3) Investment funds'!DC88)</f>
        <v/>
      </c>
      <c r="P108" s="288"/>
    </row>
    <row r="109" spans="1:16" x14ac:dyDescent="0.2">
      <c r="A109" s="7">
        <v>23</v>
      </c>
      <c r="B109" s="67" t="str">
        <f>IF('3) Investment funds'!B32="","",'3) Investment funds'!B32)</f>
        <v/>
      </c>
      <c r="C109" s="68">
        <f>IF('3) Investment funds'!X32="",0,1)</f>
        <v>0</v>
      </c>
      <c r="D109" s="87" t="str">
        <f>IF(C109=0,"",MAX($D$87:D108)+1)</f>
        <v/>
      </c>
      <c r="E109" s="93">
        <f>IF('3) Investment funds'!T32="",0,1)</f>
        <v>0</v>
      </c>
      <c r="F109" s="87" t="str">
        <f>IF(E109=0,"",MAX($F$87:F108)+1)</f>
        <v/>
      </c>
      <c r="G109" s="250" t="str">
        <f>IF(F109="","",LOOKUP(F109,'3) Investment funds'!$A$184:$A$233,'3) Investment funds'!$CG$184:$CG$233))</f>
        <v/>
      </c>
      <c r="H109" s="93">
        <f>IF('3) Investment funds'!U32="",0,1)</f>
        <v>0</v>
      </c>
      <c r="I109" s="87" t="str">
        <f>IF(H109=0,"",MAX($I$87:I108)+1)</f>
        <v/>
      </c>
      <c r="J109" s="93">
        <f>IF('3) Investment funds'!W32="",0,1)</f>
        <v>0</v>
      </c>
      <c r="K109" s="87" t="str">
        <f>IF(J109=0,"",MAX($K$87:K108)+1)</f>
        <v/>
      </c>
      <c r="L109" s="93">
        <f>IF('3) Investment funds'!V32="",0,1)</f>
        <v>0</v>
      </c>
      <c r="M109" s="87" t="str">
        <f>IF(L109=0,"",MAX($M$87:M108)+1)</f>
        <v/>
      </c>
      <c r="N109" s="97" t="str">
        <f>IF('3) Investment funds'!X89="","",'3) Investment funds'!X89)</f>
        <v/>
      </c>
      <c r="O109" s="237" t="str">
        <f>IF('3) Investment funds'!X89="","",'3) Investment funds'!DC89)</f>
        <v/>
      </c>
      <c r="P109" s="288"/>
    </row>
    <row r="110" spans="1:16" x14ac:dyDescent="0.2">
      <c r="A110" s="7">
        <v>24</v>
      </c>
      <c r="B110" s="67" t="str">
        <f>IF('3) Investment funds'!B33="","",'3) Investment funds'!B33)</f>
        <v/>
      </c>
      <c r="C110" s="68">
        <f>IF('3) Investment funds'!X33="",0,1)</f>
        <v>0</v>
      </c>
      <c r="D110" s="87" t="str">
        <f>IF(C110=0,"",MAX($D$87:D109)+1)</f>
        <v/>
      </c>
      <c r="E110" s="93">
        <f>IF('3) Investment funds'!T33="",0,1)</f>
        <v>0</v>
      </c>
      <c r="F110" s="87" t="str">
        <f>IF(E110=0,"",MAX($F$87:F109)+1)</f>
        <v/>
      </c>
      <c r="G110" s="250" t="str">
        <f>IF(F110="","",LOOKUP(F110,'3) Investment funds'!$A$184:$A$233,'3) Investment funds'!$CG$184:$CG$233))</f>
        <v/>
      </c>
      <c r="H110" s="93">
        <f>IF('3) Investment funds'!U33="",0,1)</f>
        <v>0</v>
      </c>
      <c r="I110" s="87" t="str">
        <f>IF(H110=0,"",MAX($I$87:I109)+1)</f>
        <v/>
      </c>
      <c r="J110" s="93">
        <f>IF('3) Investment funds'!W33="",0,1)</f>
        <v>0</v>
      </c>
      <c r="K110" s="87" t="str">
        <f>IF(J110=0,"",MAX($K$87:K109)+1)</f>
        <v/>
      </c>
      <c r="L110" s="93">
        <f>IF('3) Investment funds'!V33="",0,1)</f>
        <v>0</v>
      </c>
      <c r="M110" s="87" t="str">
        <f>IF(L110=0,"",MAX($M$87:M109)+1)</f>
        <v/>
      </c>
      <c r="N110" s="97" t="str">
        <f>IF('3) Investment funds'!X90="","",'3) Investment funds'!X90)</f>
        <v/>
      </c>
      <c r="O110" s="237" t="str">
        <f>IF('3) Investment funds'!X90="","",'3) Investment funds'!DC90)</f>
        <v/>
      </c>
      <c r="P110" s="288"/>
    </row>
    <row r="111" spans="1:16" x14ac:dyDescent="0.2">
      <c r="A111" s="7">
        <v>25</v>
      </c>
      <c r="B111" s="67" t="str">
        <f>IF('3) Investment funds'!B34="","",'3) Investment funds'!B34)</f>
        <v/>
      </c>
      <c r="C111" s="68">
        <f>IF('3) Investment funds'!X34="",0,1)</f>
        <v>0</v>
      </c>
      <c r="D111" s="87" t="str">
        <f>IF(C111=0,"",MAX($D$87:D110)+1)</f>
        <v/>
      </c>
      <c r="E111" s="93">
        <f>IF('3) Investment funds'!T34="",0,1)</f>
        <v>0</v>
      </c>
      <c r="F111" s="87" t="str">
        <f>IF(E111=0,"",MAX($F$87:F110)+1)</f>
        <v/>
      </c>
      <c r="G111" s="250" t="str">
        <f>IF(F111="","",LOOKUP(F111,'3) Investment funds'!$A$184:$A$233,'3) Investment funds'!$CG$184:$CG$233))</f>
        <v/>
      </c>
      <c r="H111" s="93">
        <f>IF('3) Investment funds'!U34="",0,1)</f>
        <v>0</v>
      </c>
      <c r="I111" s="87" t="str">
        <f>IF(H111=0,"",MAX($I$87:I110)+1)</f>
        <v/>
      </c>
      <c r="J111" s="93">
        <f>IF('3) Investment funds'!W34="",0,1)</f>
        <v>0</v>
      </c>
      <c r="K111" s="87" t="str">
        <f>IF(J111=0,"",MAX($K$87:K110)+1)</f>
        <v/>
      </c>
      <c r="L111" s="93">
        <f>IF('3) Investment funds'!V34="",0,1)</f>
        <v>0</v>
      </c>
      <c r="M111" s="87" t="str">
        <f>IF(L111=0,"",MAX($M$87:M110)+1)</f>
        <v/>
      </c>
      <c r="N111" s="97" t="str">
        <f>IF('3) Investment funds'!X91="","",'3) Investment funds'!X91)</f>
        <v/>
      </c>
      <c r="O111" s="237" t="str">
        <f>IF('3) Investment funds'!X91="","",'3) Investment funds'!DC91)</f>
        <v/>
      </c>
      <c r="P111" s="288"/>
    </row>
    <row r="112" spans="1:16" x14ac:dyDescent="0.2">
      <c r="A112" s="7">
        <v>26</v>
      </c>
      <c r="B112" s="67" t="str">
        <f>IF('3) Investment funds'!B35="","",'3) Investment funds'!B35)</f>
        <v/>
      </c>
      <c r="C112" s="68">
        <f>IF('3) Investment funds'!X35="",0,1)</f>
        <v>0</v>
      </c>
      <c r="D112" s="87" t="str">
        <f>IF(C112=0,"",MAX($D$87:D111)+1)</f>
        <v/>
      </c>
      <c r="E112" s="93">
        <f>IF('3) Investment funds'!T35="",0,1)</f>
        <v>0</v>
      </c>
      <c r="F112" s="87" t="str">
        <f>IF(E112=0,"",MAX($F$87:F111)+1)</f>
        <v/>
      </c>
      <c r="G112" s="250" t="str">
        <f>IF(F112="","",LOOKUP(F112,'3) Investment funds'!$A$184:$A$233,'3) Investment funds'!$CG$184:$CG$233))</f>
        <v/>
      </c>
      <c r="H112" s="93">
        <f>IF('3) Investment funds'!U35="",0,1)</f>
        <v>0</v>
      </c>
      <c r="I112" s="87" t="str">
        <f>IF(H112=0,"",MAX($I$87:I111)+1)</f>
        <v/>
      </c>
      <c r="J112" s="93">
        <f>IF('3) Investment funds'!W35="",0,1)</f>
        <v>0</v>
      </c>
      <c r="K112" s="87" t="str">
        <f>IF(J112=0,"",MAX($K$87:K111)+1)</f>
        <v/>
      </c>
      <c r="L112" s="93">
        <f>IF('3) Investment funds'!V35="",0,1)</f>
        <v>0</v>
      </c>
      <c r="M112" s="87" t="str">
        <f>IF(L112=0,"",MAX($M$87:M111)+1)</f>
        <v/>
      </c>
      <c r="N112" s="97" t="str">
        <f>IF('3) Investment funds'!X92="","",'3) Investment funds'!X92)</f>
        <v/>
      </c>
      <c r="O112" s="237" t="str">
        <f>IF('3) Investment funds'!X92="","",'3) Investment funds'!DC92)</f>
        <v/>
      </c>
      <c r="P112" s="288"/>
    </row>
    <row r="113" spans="1:16" x14ac:dyDescent="0.2">
      <c r="A113" s="7">
        <v>27</v>
      </c>
      <c r="B113" s="67" t="str">
        <f>IF('3) Investment funds'!B36="","",'3) Investment funds'!B36)</f>
        <v/>
      </c>
      <c r="C113" s="68">
        <f>IF('3) Investment funds'!X36="",0,1)</f>
        <v>0</v>
      </c>
      <c r="D113" s="87" t="str">
        <f>IF(C113=0,"",MAX($D$87:D112)+1)</f>
        <v/>
      </c>
      <c r="E113" s="93">
        <f>IF('3) Investment funds'!T36="",0,1)</f>
        <v>0</v>
      </c>
      <c r="F113" s="87" t="str">
        <f>IF(E113=0,"",MAX($F$87:F112)+1)</f>
        <v/>
      </c>
      <c r="G113" s="250" t="str">
        <f>IF(F113="","",LOOKUP(F113,'3) Investment funds'!$A$184:$A$233,'3) Investment funds'!$CG$184:$CG$233))</f>
        <v/>
      </c>
      <c r="H113" s="93">
        <f>IF('3) Investment funds'!U36="",0,1)</f>
        <v>0</v>
      </c>
      <c r="I113" s="87" t="str">
        <f>IF(H113=0,"",MAX($I$87:I112)+1)</f>
        <v/>
      </c>
      <c r="J113" s="93">
        <f>IF('3) Investment funds'!W36="",0,1)</f>
        <v>0</v>
      </c>
      <c r="K113" s="87" t="str">
        <f>IF(J113=0,"",MAX($K$87:K112)+1)</f>
        <v/>
      </c>
      <c r="L113" s="93">
        <f>IF('3) Investment funds'!V36="",0,1)</f>
        <v>0</v>
      </c>
      <c r="M113" s="87" t="str">
        <f>IF(L113=0,"",MAX($M$87:M112)+1)</f>
        <v/>
      </c>
      <c r="N113" s="97" t="str">
        <f>IF('3) Investment funds'!X93="","",'3) Investment funds'!X93)</f>
        <v/>
      </c>
      <c r="O113" s="237" t="str">
        <f>IF('3) Investment funds'!X93="","",'3) Investment funds'!DC93)</f>
        <v/>
      </c>
      <c r="P113" s="288"/>
    </row>
    <row r="114" spans="1:16" x14ac:dyDescent="0.2">
      <c r="A114" s="7">
        <v>28</v>
      </c>
      <c r="B114" s="67" t="str">
        <f>IF('3) Investment funds'!B37="","",'3) Investment funds'!B37)</f>
        <v/>
      </c>
      <c r="C114" s="68">
        <f>IF('3) Investment funds'!X37="",0,1)</f>
        <v>0</v>
      </c>
      <c r="D114" s="87" t="str">
        <f>IF(C114=0,"",MAX($D$87:D113)+1)</f>
        <v/>
      </c>
      <c r="E114" s="93">
        <f>IF('3) Investment funds'!T37="",0,1)</f>
        <v>0</v>
      </c>
      <c r="F114" s="87" t="str">
        <f>IF(E114=0,"",MAX($F$87:F113)+1)</f>
        <v/>
      </c>
      <c r="G114" s="250" t="str">
        <f>IF(F114="","",LOOKUP(F114,'3) Investment funds'!$A$184:$A$233,'3) Investment funds'!$CG$184:$CG$233))</f>
        <v/>
      </c>
      <c r="H114" s="93">
        <f>IF('3) Investment funds'!U37="",0,1)</f>
        <v>0</v>
      </c>
      <c r="I114" s="87" t="str">
        <f>IF(H114=0,"",MAX($I$87:I113)+1)</f>
        <v/>
      </c>
      <c r="J114" s="93">
        <f>IF('3) Investment funds'!W37="",0,1)</f>
        <v>0</v>
      </c>
      <c r="K114" s="87" t="str">
        <f>IF(J114=0,"",MAX($K$87:K113)+1)</f>
        <v/>
      </c>
      <c r="L114" s="93">
        <f>IF('3) Investment funds'!V37="",0,1)</f>
        <v>0</v>
      </c>
      <c r="M114" s="87" t="str">
        <f>IF(L114=0,"",MAX($M$87:M113)+1)</f>
        <v/>
      </c>
      <c r="N114" s="97" t="str">
        <f>IF('3) Investment funds'!X94="","",'3) Investment funds'!X94)</f>
        <v/>
      </c>
      <c r="O114" s="237" t="str">
        <f>IF('3) Investment funds'!X94="","",'3) Investment funds'!DC94)</f>
        <v/>
      </c>
      <c r="P114" s="288"/>
    </row>
    <row r="115" spans="1:16" x14ac:dyDescent="0.2">
      <c r="A115" s="7">
        <v>29</v>
      </c>
      <c r="B115" s="67" t="str">
        <f>IF('3) Investment funds'!B38="","",'3) Investment funds'!B38)</f>
        <v/>
      </c>
      <c r="C115" s="68">
        <f>IF('3) Investment funds'!X38="",0,1)</f>
        <v>0</v>
      </c>
      <c r="D115" s="87" t="str">
        <f>IF(C115=0,"",MAX($D$87:D114)+1)</f>
        <v/>
      </c>
      <c r="E115" s="93">
        <f>IF('3) Investment funds'!T38="",0,1)</f>
        <v>0</v>
      </c>
      <c r="F115" s="87" t="str">
        <f>IF(E115=0,"",MAX($F$87:F114)+1)</f>
        <v/>
      </c>
      <c r="G115" s="250" t="str">
        <f>IF(F115="","",LOOKUP(F115,'3) Investment funds'!$A$184:$A$233,'3) Investment funds'!$CG$184:$CG$233))</f>
        <v/>
      </c>
      <c r="H115" s="93">
        <f>IF('3) Investment funds'!U38="",0,1)</f>
        <v>0</v>
      </c>
      <c r="I115" s="87" t="str">
        <f>IF(H115=0,"",MAX($I$87:I114)+1)</f>
        <v/>
      </c>
      <c r="J115" s="93">
        <f>IF('3) Investment funds'!W38="",0,1)</f>
        <v>0</v>
      </c>
      <c r="K115" s="87" t="str">
        <f>IF(J115=0,"",MAX($K$87:K114)+1)</f>
        <v/>
      </c>
      <c r="L115" s="93">
        <f>IF('3) Investment funds'!V38="",0,1)</f>
        <v>0</v>
      </c>
      <c r="M115" s="87" t="str">
        <f>IF(L115=0,"",MAX($M$87:M114)+1)</f>
        <v/>
      </c>
      <c r="N115" s="97" t="str">
        <f>IF('3) Investment funds'!X95="","",'3) Investment funds'!X95)</f>
        <v/>
      </c>
      <c r="O115" s="237" t="str">
        <f>IF('3) Investment funds'!X95="","",'3) Investment funds'!DC95)</f>
        <v/>
      </c>
      <c r="P115" s="288"/>
    </row>
    <row r="116" spans="1:16" x14ac:dyDescent="0.2">
      <c r="A116" s="7">
        <v>30</v>
      </c>
      <c r="B116" s="67" t="str">
        <f>IF('3) Investment funds'!B39="","",'3) Investment funds'!B39)</f>
        <v/>
      </c>
      <c r="C116" s="68">
        <f>IF('3) Investment funds'!X39="",0,1)</f>
        <v>0</v>
      </c>
      <c r="D116" s="87" t="str">
        <f>IF(C116=0,"",MAX($D$87:D115)+1)</f>
        <v/>
      </c>
      <c r="E116" s="93">
        <f>IF('3) Investment funds'!T39="",0,1)</f>
        <v>0</v>
      </c>
      <c r="F116" s="87" t="str">
        <f>IF(E116=0,"",MAX($F$87:F115)+1)</f>
        <v/>
      </c>
      <c r="G116" s="250" t="str">
        <f>IF(F116="","",LOOKUP(F116,'3) Investment funds'!$A$184:$A$233,'3) Investment funds'!$CG$184:$CG$233))</f>
        <v/>
      </c>
      <c r="H116" s="93">
        <f>IF('3) Investment funds'!U39="",0,1)</f>
        <v>0</v>
      </c>
      <c r="I116" s="87" t="str">
        <f>IF(H116=0,"",MAX($I$87:I115)+1)</f>
        <v/>
      </c>
      <c r="J116" s="93">
        <f>IF('3) Investment funds'!W39="",0,1)</f>
        <v>0</v>
      </c>
      <c r="K116" s="87" t="str">
        <f>IF(J116=0,"",MAX($K$87:K115)+1)</f>
        <v/>
      </c>
      <c r="L116" s="93">
        <f>IF('3) Investment funds'!V39="",0,1)</f>
        <v>0</v>
      </c>
      <c r="M116" s="87" t="str">
        <f>IF(L116=0,"",MAX($M$87:M115)+1)</f>
        <v/>
      </c>
      <c r="N116" s="97" t="str">
        <f>IF('3) Investment funds'!X96="","",'3) Investment funds'!X96)</f>
        <v/>
      </c>
      <c r="O116" s="237" t="str">
        <f>IF('3) Investment funds'!X96="","",'3) Investment funds'!DC96)</f>
        <v/>
      </c>
      <c r="P116" s="288"/>
    </row>
    <row r="117" spans="1:16" x14ac:dyDescent="0.2">
      <c r="A117" s="7">
        <v>31</v>
      </c>
      <c r="B117" s="67" t="str">
        <f>IF('3) Investment funds'!B40="","",'3) Investment funds'!B40)</f>
        <v/>
      </c>
      <c r="C117" s="68">
        <f>IF('3) Investment funds'!X40="",0,1)</f>
        <v>0</v>
      </c>
      <c r="D117" s="87" t="str">
        <f>IF(C117=0,"",MAX($D$87:D116)+1)</f>
        <v/>
      </c>
      <c r="E117" s="93">
        <f>IF('3) Investment funds'!T40="",0,1)</f>
        <v>0</v>
      </c>
      <c r="F117" s="87" t="str">
        <f>IF(E117=0,"",MAX($F$87:F116)+1)</f>
        <v/>
      </c>
      <c r="G117" s="250" t="str">
        <f>IF(F117="","",LOOKUP(F117,'3) Investment funds'!$A$184:$A$233,'3) Investment funds'!$CG$184:$CG$233))</f>
        <v/>
      </c>
      <c r="H117" s="93">
        <f>IF('3) Investment funds'!U40="",0,1)</f>
        <v>0</v>
      </c>
      <c r="I117" s="87" t="str">
        <f>IF(H117=0,"",MAX($I$87:I116)+1)</f>
        <v/>
      </c>
      <c r="J117" s="93">
        <f>IF('3) Investment funds'!W40="",0,1)</f>
        <v>0</v>
      </c>
      <c r="K117" s="87" t="str">
        <f>IF(J117=0,"",MAX($K$87:K116)+1)</f>
        <v/>
      </c>
      <c r="L117" s="93">
        <f>IF('3) Investment funds'!V40="",0,1)</f>
        <v>0</v>
      </c>
      <c r="M117" s="87" t="str">
        <f>IF(L117=0,"",MAX($M$87:M116)+1)</f>
        <v/>
      </c>
      <c r="N117" s="97" t="str">
        <f>IF('3) Investment funds'!X97="","",'3) Investment funds'!X97)</f>
        <v/>
      </c>
      <c r="O117" s="237" t="str">
        <f>IF('3) Investment funds'!X97="","",'3) Investment funds'!DC97)</f>
        <v/>
      </c>
      <c r="P117" s="288"/>
    </row>
    <row r="118" spans="1:16" x14ac:dyDescent="0.2">
      <c r="A118" s="7">
        <v>32</v>
      </c>
      <c r="B118" s="67" t="str">
        <f>IF('3) Investment funds'!B41="","",'3) Investment funds'!B41)</f>
        <v/>
      </c>
      <c r="C118" s="68">
        <f>IF('3) Investment funds'!X41="",0,1)</f>
        <v>0</v>
      </c>
      <c r="D118" s="87" t="str">
        <f>IF(C118=0,"",MAX($D$87:D117)+1)</f>
        <v/>
      </c>
      <c r="E118" s="93">
        <f>IF('3) Investment funds'!T41="",0,1)</f>
        <v>0</v>
      </c>
      <c r="F118" s="87" t="str">
        <f>IF(E118=0,"",MAX($F$87:F117)+1)</f>
        <v/>
      </c>
      <c r="G118" s="250" t="str">
        <f>IF(F118="","",LOOKUP(F118,'3) Investment funds'!$A$184:$A$233,'3) Investment funds'!$CG$184:$CG$233))</f>
        <v/>
      </c>
      <c r="H118" s="93">
        <f>IF('3) Investment funds'!U41="",0,1)</f>
        <v>0</v>
      </c>
      <c r="I118" s="87" t="str">
        <f>IF(H118=0,"",MAX($I$87:I117)+1)</f>
        <v/>
      </c>
      <c r="J118" s="93">
        <f>IF('3) Investment funds'!W41="",0,1)</f>
        <v>0</v>
      </c>
      <c r="K118" s="87" t="str">
        <f>IF(J118=0,"",MAX($K$87:K117)+1)</f>
        <v/>
      </c>
      <c r="L118" s="93">
        <f>IF('3) Investment funds'!V41="",0,1)</f>
        <v>0</v>
      </c>
      <c r="M118" s="87" t="str">
        <f>IF(L118=0,"",MAX($M$87:M117)+1)</f>
        <v/>
      </c>
      <c r="N118" s="97" t="str">
        <f>IF('3) Investment funds'!X98="","",'3) Investment funds'!X98)</f>
        <v/>
      </c>
      <c r="O118" s="237" t="str">
        <f>IF('3) Investment funds'!X98="","",'3) Investment funds'!DC98)</f>
        <v/>
      </c>
      <c r="P118" s="288"/>
    </row>
    <row r="119" spans="1:16" x14ac:dyDescent="0.2">
      <c r="A119" s="7">
        <v>33</v>
      </c>
      <c r="B119" s="67" t="str">
        <f>IF('3) Investment funds'!B42="","",'3) Investment funds'!B42)</f>
        <v/>
      </c>
      <c r="C119" s="68">
        <f>IF('3) Investment funds'!X42="",0,1)</f>
        <v>0</v>
      </c>
      <c r="D119" s="87" t="str">
        <f>IF(C119=0,"",MAX($D$87:D118)+1)</f>
        <v/>
      </c>
      <c r="E119" s="93">
        <f>IF('3) Investment funds'!T42="",0,1)</f>
        <v>0</v>
      </c>
      <c r="F119" s="87" t="str">
        <f>IF(E119=0,"",MAX($F$87:F118)+1)</f>
        <v/>
      </c>
      <c r="G119" s="250" t="str">
        <f>IF(F119="","",LOOKUP(F119,'3) Investment funds'!$A$184:$A$233,'3) Investment funds'!$CG$184:$CG$233))</f>
        <v/>
      </c>
      <c r="H119" s="93">
        <f>IF('3) Investment funds'!U42="",0,1)</f>
        <v>0</v>
      </c>
      <c r="I119" s="87" t="str">
        <f>IF(H119=0,"",MAX($I$87:I118)+1)</f>
        <v/>
      </c>
      <c r="J119" s="93">
        <f>IF('3) Investment funds'!W42="",0,1)</f>
        <v>0</v>
      </c>
      <c r="K119" s="87" t="str">
        <f>IF(J119=0,"",MAX($K$87:K118)+1)</f>
        <v/>
      </c>
      <c r="L119" s="93">
        <f>IF('3) Investment funds'!V42="",0,1)</f>
        <v>0</v>
      </c>
      <c r="M119" s="87" t="str">
        <f>IF(L119=0,"",MAX($M$87:M118)+1)</f>
        <v/>
      </c>
      <c r="N119" s="97" t="str">
        <f>IF('3) Investment funds'!X99="","",'3) Investment funds'!X99)</f>
        <v/>
      </c>
      <c r="O119" s="237" t="str">
        <f>IF('3) Investment funds'!X99="","",'3) Investment funds'!DC99)</f>
        <v/>
      </c>
      <c r="P119" s="288"/>
    </row>
    <row r="120" spans="1:16" x14ac:dyDescent="0.2">
      <c r="A120" s="7">
        <v>34</v>
      </c>
      <c r="B120" s="67" t="str">
        <f>IF('3) Investment funds'!B43="","",'3) Investment funds'!B43)</f>
        <v/>
      </c>
      <c r="C120" s="68">
        <f>IF('3) Investment funds'!X43="",0,1)</f>
        <v>0</v>
      </c>
      <c r="D120" s="87" t="str">
        <f>IF(C120=0,"",MAX($D$87:D119)+1)</f>
        <v/>
      </c>
      <c r="E120" s="93">
        <f>IF('3) Investment funds'!T43="",0,1)</f>
        <v>0</v>
      </c>
      <c r="F120" s="87" t="str">
        <f>IF(E120=0,"",MAX($F$87:F119)+1)</f>
        <v/>
      </c>
      <c r="G120" s="250" t="str">
        <f>IF(F120="","",LOOKUP(F120,'3) Investment funds'!$A$184:$A$233,'3) Investment funds'!$CG$184:$CG$233))</f>
        <v/>
      </c>
      <c r="H120" s="93">
        <f>IF('3) Investment funds'!U43="",0,1)</f>
        <v>0</v>
      </c>
      <c r="I120" s="87" t="str">
        <f>IF(H120=0,"",MAX($I$87:I119)+1)</f>
        <v/>
      </c>
      <c r="J120" s="93">
        <f>IF('3) Investment funds'!W43="",0,1)</f>
        <v>0</v>
      </c>
      <c r="K120" s="87" t="str">
        <f>IF(J120=0,"",MAX($K$87:K119)+1)</f>
        <v/>
      </c>
      <c r="L120" s="93">
        <f>IF('3) Investment funds'!V43="",0,1)</f>
        <v>0</v>
      </c>
      <c r="M120" s="87" t="str">
        <f>IF(L120=0,"",MAX($M$87:M119)+1)</f>
        <v/>
      </c>
      <c r="N120" s="97" t="str">
        <f>IF('3) Investment funds'!X100="","",'3) Investment funds'!X100)</f>
        <v/>
      </c>
      <c r="O120" s="237" t="str">
        <f>IF('3) Investment funds'!X100="","",'3) Investment funds'!DC100)</f>
        <v/>
      </c>
      <c r="P120" s="288"/>
    </row>
    <row r="121" spans="1:16" x14ac:dyDescent="0.2">
      <c r="A121" s="7">
        <v>35</v>
      </c>
      <c r="B121" s="67" t="str">
        <f>IF('3) Investment funds'!B44="","",'3) Investment funds'!B44)</f>
        <v/>
      </c>
      <c r="C121" s="68">
        <f>IF('3) Investment funds'!X44="",0,1)</f>
        <v>0</v>
      </c>
      <c r="D121" s="87" t="str">
        <f>IF(C121=0,"",MAX($D$87:D120)+1)</f>
        <v/>
      </c>
      <c r="E121" s="93">
        <f>IF('3) Investment funds'!T44="",0,1)</f>
        <v>0</v>
      </c>
      <c r="F121" s="87" t="str">
        <f>IF(E121=0,"",MAX($F$87:F120)+1)</f>
        <v/>
      </c>
      <c r="G121" s="250" t="str">
        <f>IF(F121="","",LOOKUP(F121,'3) Investment funds'!$A$184:$A$233,'3) Investment funds'!$CG$184:$CG$233))</f>
        <v/>
      </c>
      <c r="H121" s="93">
        <f>IF('3) Investment funds'!U44="",0,1)</f>
        <v>0</v>
      </c>
      <c r="I121" s="87" t="str">
        <f>IF(H121=0,"",MAX($I$87:I120)+1)</f>
        <v/>
      </c>
      <c r="J121" s="93">
        <f>IF('3) Investment funds'!W44="",0,1)</f>
        <v>0</v>
      </c>
      <c r="K121" s="87" t="str">
        <f>IF(J121=0,"",MAX($K$87:K120)+1)</f>
        <v/>
      </c>
      <c r="L121" s="93">
        <f>IF('3) Investment funds'!V44="",0,1)</f>
        <v>0</v>
      </c>
      <c r="M121" s="87" t="str">
        <f>IF(L121=0,"",MAX($M$87:M120)+1)</f>
        <v/>
      </c>
      <c r="N121" s="97" t="str">
        <f>IF('3) Investment funds'!X101="","",'3) Investment funds'!X101)</f>
        <v/>
      </c>
      <c r="O121" s="237" t="str">
        <f>IF('3) Investment funds'!X101="","",'3) Investment funds'!DC101)</f>
        <v/>
      </c>
      <c r="P121" s="288"/>
    </row>
    <row r="122" spans="1:16" x14ac:dyDescent="0.2">
      <c r="A122" s="7">
        <v>36</v>
      </c>
      <c r="B122" s="67" t="str">
        <f>IF('3) Investment funds'!B45="","",'3) Investment funds'!B45)</f>
        <v/>
      </c>
      <c r="C122" s="68">
        <f>IF('3) Investment funds'!X45="",0,1)</f>
        <v>0</v>
      </c>
      <c r="D122" s="87" t="str">
        <f>IF(C122=0,"",MAX($D$87:D121)+1)</f>
        <v/>
      </c>
      <c r="E122" s="93">
        <f>IF('3) Investment funds'!T45="",0,1)</f>
        <v>0</v>
      </c>
      <c r="F122" s="87" t="str">
        <f>IF(E122=0,"",MAX($F$87:F121)+1)</f>
        <v/>
      </c>
      <c r="G122" s="250" t="str">
        <f>IF(F122="","",LOOKUP(F122,'3) Investment funds'!$A$184:$A$233,'3) Investment funds'!$CG$184:$CG$233))</f>
        <v/>
      </c>
      <c r="H122" s="93">
        <f>IF('3) Investment funds'!U45="",0,1)</f>
        <v>0</v>
      </c>
      <c r="I122" s="87" t="str">
        <f>IF(H122=0,"",MAX($I$87:I121)+1)</f>
        <v/>
      </c>
      <c r="J122" s="93">
        <f>IF('3) Investment funds'!W45="",0,1)</f>
        <v>0</v>
      </c>
      <c r="K122" s="87" t="str">
        <f>IF(J122=0,"",MAX($K$87:K121)+1)</f>
        <v/>
      </c>
      <c r="L122" s="93">
        <f>IF('3) Investment funds'!V45="",0,1)</f>
        <v>0</v>
      </c>
      <c r="M122" s="87" t="str">
        <f>IF(L122=0,"",MAX($M$87:M121)+1)</f>
        <v/>
      </c>
      <c r="N122" s="97" t="str">
        <f>IF('3) Investment funds'!X102="","",'3) Investment funds'!X102)</f>
        <v/>
      </c>
      <c r="O122" s="237" t="str">
        <f>IF('3) Investment funds'!X102="","",'3) Investment funds'!DC102)</f>
        <v/>
      </c>
      <c r="P122" s="288"/>
    </row>
    <row r="123" spans="1:16" x14ac:dyDescent="0.2">
      <c r="A123" s="7">
        <v>37</v>
      </c>
      <c r="B123" s="67" t="str">
        <f>IF('3) Investment funds'!B46="","",'3) Investment funds'!B46)</f>
        <v/>
      </c>
      <c r="C123" s="68">
        <f>IF('3) Investment funds'!X46="",0,1)</f>
        <v>0</v>
      </c>
      <c r="D123" s="87" t="str">
        <f>IF(C123=0,"",MAX($D$87:D122)+1)</f>
        <v/>
      </c>
      <c r="E123" s="93">
        <f>IF('3) Investment funds'!T46="",0,1)</f>
        <v>0</v>
      </c>
      <c r="F123" s="87" t="str">
        <f>IF(E123=0,"",MAX($F$87:F122)+1)</f>
        <v/>
      </c>
      <c r="G123" s="250" t="str">
        <f>IF(F123="","",LOOKUP(F123,'3) Investment funds'!$A$184:$A$233,'3) Investment funds'!$CG$184:$CG$233))</f>
        <v/>
      </c>
      <c r="H123" s="93">
        <f>IF('3) Investment funds'!U46="",0,1)</f>
        <v>0</v>
      </c>
      <c r="I123" s="87" t="str">
        <f>IF(H123=0,"",MAX($I$87:I122)+1)</f>
        <v/>
      </c>
      <c r="J123" s="93">
        <f>IF('3) Investment funds'!W46="",0,1)</f>
        <v>0</v>
      </c>
      <c r="K123" s="87" t="str">
        <f>IF(J123=0,"",MAX($K$87:K122)+1)</f>
        <v/>
      </c>
      <c r="L123" s="93">
        <f>IF('3) Investment funds'!V46="",0,1)</f>
        <v>0</v>
      </c>
      <c r="M123" s="87" t="str">
        <f>IF(L123=0,"",MAX($M$87:M122)+1)</f>
        <v/>
      </c>
      <c r="N123" s="97" t="str">
        <f>IF('3) Investment funds'!X103="","",'3) Investment funds'!X103)</f>
        <v/>
      </c>
      <c r="O123" s="237" t="str">
        <f>IF('3) Investment funds'!X103="","",'3) Investment funds'!DC103)</f>
        <v/>
      </c>
      <c r="P123" s="288"/>
    </row>
    <row r="124" spans="1:16" x14ac:dyDescent="0.2">
      <c r="A124" s="7">
        <v>38</v>
      </c>
      <c r="B124" s="67" t="str">
        <f>IF('3) Investment funds'!B47="","",'3) Investment funds'!B47)</f>
        <v/>
      </c>
      <c r="C124" s="68">
        <f>IF('3) Investment funds'!X47="",0,1)</f>
        <v>0</v>
      </c>
      <c r="D124" s="87" t="str">
        <f>IF(C124=0,"",MAX($D$87:D123)+1)</f>
        <v/>
      </c>
      <c r="E124" s="93">
        <f>IF('3) Investment funds'!T47="",0,1)</f>
        <v>0</v>
      </c>
      <c r="F124" s="87" t="str">
        <f>IF(E124=0,"",MAX($F$87:F123)+1)</f>
        <v/>
      </c>
      <c r="G124" s="250" t="str">
        <f>IF(F124="","",LOOKUP(F124,'3) Investment funds'!$A$184:$A$233,'3) Investment funds'!$CG$184:$CG$233))</f>
        <v/>
      </c>
      <c r="H124" s="93">
        <f>IF('3) Investment funds'!U47="",0,1)</f>
        <v>0</v>
      </c>
      <c r="I124" s="87" t="str">
        <f>IF(H124=0,"",MAX($I$87:I123)+1)</f>
        <v/>
      </c>
      <c r="J124" s="93">
        <f>IF('3) Investment funds'!W47="",0,1)</f>
        <v>0</v>
      </c>
      <c r="K124" s="87" t="str">
        <f>IF(J124=0,"",MAX($K$87:K123)+1)</f>
        <v/>
      </c>
      <c r="L124" s="93">
        <f>IF('3) Investment funds'!V47="",0,1)</f>
        <v>0</v>
      </c>
      <c r="M124" s="87" t="str">
        <f>IF(L124=0,"",MAX($M$87:M123)+1)</f>
        <v/>
      </c>
      <c r="N124" s="97" t="str">
        <f>IF('3) Investment funds'!X104="","",'3) Investment funds'!X104)</f>
        <v/>
      </c>
      <c r="O124" s="237" t="str">
        <f>IF('3) Investment funds'!X104="","",'3) Investment funds'!DC104)</f>
        <v/>
      </c>
      <c r="P124" s="288"/>
    </row>
    <row r="125" spans="1:16" x14ac:dyDescent="0.2">
      <c r="A125" s="7">
        <v>39</v>
      </c>
      <c r="B125" s="67" t="str">
        <f>IF('3) Investment funds'!B48="","",'3) Investment funds'!B48)</f>
        <v/>
      </c>
      <c r="C125" s="68">
        <f>IF('3) Investment funds'!X48="",0,1)</f>
        <v>0</v>
      </c>
      <c r="D125" s="87" t="str">
        <f>IF(C125=0,"",MAX($D$87:D124)+1)</f>
        <v/>
      </c>
      <c r="E125" s="93">
        <f>IF('3) Investment funds'!T48="",0,1)</f>
        <v>0</v>
      </c>
      <c r="F125" s="87" t="str">
        <f>IF(E125=0,"",MAX($F$87:F124)+1)</f>
        <v/>
      </c>
      <c r="G125" s="250" t="str">
        <f>IF(F125="","",LOOKUP(F125,'3) Investment funds'!$A$184:$A$233,'3) Investment funds'!$CG$184:$CG$233))</f>
        <v/>
      </c>
      <c r="H125" s="93">
        <f>IF('3) Investment funds'!U48="",0,1)</f>
        <v>0</v>
      </c>
      <c r="I125" s="87" t="str">
        <f>IF(H125=0,"",MAX($I$87:I124)+1)</f>
        <v/>
      </c>
      <c r="J125" s="93">
        <f>IF('3) Investment funds'!W48="",0,1)</f>
        <v>0</v>
      </c>
      <c r="K125" s="87" t="str">
        <f>IF(J125=0,"",MAX($K$87:K124)+1)</f>
        <v/>
      </c>
      <c r="L125" s="93">
        <f>IF('3) Investment funds'!V48="",0,1)</f>
        <v>0</v>
      </c>
      <c r="M125" s="87" t="str">
        <f>IF(L125=0,"",MAX($M$87:M124)+1)</f>
        <v/>
      </c>
      <c r="N125" s="97" t="str">
        <f>IF('3) Investment funds'!X105="","",'3) Investment funds'!X105)</f>
        <v/>
      </c>
      <c r="O125" s="237" t="str">
        <f>IF('3) Investment funds'!X105="","",'3) Investment funds'!DC105)</f>
        <v/>
      </c>
      <c r="P125" s="288"/>
    </row>
    <row r="126" spans="1:16" x14ac:dyDescent="0.2">
      <c r="A126" s="7">
        <v>40</v>
      </c>
      <c r="B126" s="67" t="str">
        <f>IF('3) Investment funds'!B49="","",'3) Investment funds'!B49)</f>
        <v/>
      </c>
      <c r="C126" s="68">
        <f>IF('3) Investment funds'!X49="",0,1)</f>
        <v>0</v>
      </c>
      <c r="D126" s="87" t="str">
        <f>IF(C126=0,"",MAX($D$87:D125)+1)</f>
        <v/>
      </c>
      <c r="E126" s="93">
        <f>IF('3) Investment funds'!T49="",0,1)</f>
        <v>0</v>
      </c>
      <c r="F126" s="87" t="str">
        <f>IF(E126=0,"",MAX($F$87:F125)+1)</f>
        <v/>
      </c>
      <c r="G126" s="250" t="str">
        <f>IF(F126="","",LOOKUP(F126,'3) Investment funds'!$A$184:$A$233,'3) Investment funds'!$CG$184:$CG$233))</f>
        <v/>
      </c>
      <c r="H126" s="93">
        <f>IF('3) Investment funds'!U49="",0,1)</f>
        <v>0</v>
      </c>
      <c r="I126" s="87" t="str">
        <f>IF(H126=0,"",MAX($I$87:I125)+1)</f>
        <v/>
      </c>
      <c r="J126" s="93">
        <f>IF('3) Investment funds'!W49="",0,1)</f>
        <v>0</v>
      </c>
      <c r="K126" s="87" t="str">
        <f>IF(J126=0,"",MAX($K$87:K125)+1)</f>
        <v/>
      </c>
      <c r="L126" s="93">
        <f>IF('3) Investment funds'!V49="",0,1)</f>
        <v>0</v>
      </c>
      <c r="M126" s="87" t="str">
        <f>IF(L126=0,"",MAX($M$87:M125)+1)</f>
        <v/>
      </c>
      <c r="N126" s="97" t="str">
        <f>IF('3) Investment funds'!X106="","",'3) Investment funds'!X106)</f>
        <v/>
      </c>
      <c r="O126" s="237" t="str">
        <f>IF('3) Investment funds'!X106="","",'3) Investment funds'!DC106)</f>
        <v/>
      </c>
      <c r="P126" s="288"/>
    </row>
    <row r="127" spans="1:16" x14ac:dyDescent="0.2">
      <c r="A127" s="7">
        <v>41</v>
      </c>
      <c r="B127" s="67" t="str">
        <f>IF('3) Investment funds'!B50="","",'3) Investment funds'!B50)</f>
        <v/>
      </c>
      <c r="C127" s="68">
        <f>IF('3) Investment funds'!X50="",0,1)</f>
        <v>0</v>
      </c>
      <c r="D127" s="87" t="str">
        <f>IF(C127=0,"",MAX($D$87:D126)+1)</f>
        <v/>
      </c>
      <c r="E127" s="93">
        <f>IF('3) Investment funds'!T50="",0,1)</f>
        <v>0</v>
      </c>
      <c r="F127" s="87" t="str">
        <f>IF(E127=0,"",MAX($F$87:F126)+1)</f>
        <v/>
      </c>
      <c r="G127" s="250" t="str">
        <f>IF(F127="","",LOOKUP(F127,'3) Investment funds'!$A$184:$A$233,'3) Investment funds'!$CG$184:$CG$233))</f>
        <v/>
      </c>
      <c r="H127" s="93">
        <f>IF('3) Investment funds'!U50="",0,1)</f>
        <v>0</v>
      </c>
      <c r="I127" s="87" t="str">
        <f>IF(H127=0,"",MAX($I$87:I126)+1)</f>
        <v/>
      </c>
      <c r="J127" s="93">
        <f>IF('3) Investment funds'!W50="",0,1)</f>
        <v>0</v>
      </c>
      <c r="K127" s="87" t="str">
        <f>IF(J127=0,"",MAX($K$87:K126)+1)</f>
        <v/>
      </c>
      <c r="L127" s="93">
        <f>IF('3) Investment funds'!V50="",0,1)</f>
        <v>0</v>
      </c>
      <c r="M127" s="87" t="str">
        <f>IF(L127=0,"",MAX($M$87:M126)+1)</f>
        <v/>
      </c>
      <c r="N127" s="97" t="str">
        <f>IF('3) Investment funds'!X107="","",'3) Investment funds'!X107)</f>
        <v/>
      </c>
      <c r="O127" s="237" t="str">
        <f>IF('3) Investment funds'!X107="","",'3) Investment funds'!DC107)</f>
        <v/>
      </c>
      <c r="P127" s="288"/>
    </row>
    <row r="128" spans="1:16" x14ac:dyDescent="0.2">
      <c r="A128" s="7">
        <v>42</v>
      </c>
      <c r="B128" s="67" t="str">
        <f>IF('3) Investment funds'!B51="","",'3) Investment funds'!B51)</f>
        <v/>
      </c>
      <c r="C128" s="68">
        <f>IF('3) Investment funds'!X51="",0,1)</f>
        <v>0</v>
      </c>
      <c r="D128" s="87" t="str">
        <f>IF(C128=0,"",MAX($D$87:D127)+1)</f>
        <v/>
      </c>
      <c r="E128" s="93">
        <f>IF('3) Investment funds'!T51="",0,1)</f>
        <v>0</v>
      </c>
      <c r="F128" s="87" t="str">
        <f>IF(E128=0,"",MAX($F$87:F127)+1)</f>
        <v/>
      </c>
      <c r="G128" s="250" t="str">
        <f>IF(F128="","",LOOKUP(F128,'3) Investment funds'!$A$184:$A$233,'3) Investment funds'!$CG$184:$CG$233))</f>
        <v/>
      </c>
      <c r="H128" s="93">
        <f>IF('3) Investment funds'!U51="",0,1)</f>
        <v>0</v>
      </c>
      <c r="I128" s="87" t="str">
        <f>IF(H128=0,"",MAX($I$87:I127)+1)</f>
        <v/>
      </c>
      <c r="J128" s="93">
        <f>IF('3) Investment funds'!W51="",0,1)</f>
        <v>0</v>
      </c>
      <c r="K128" s="87" t="str">
        <f>IF(J128=0,"",MAX($K$87:K127)+1)</f>
        <v/>
      </c>
      <c r="L128" s="93">
        <f>IF('3) Investment funds'!V51="",0,1)</f>
        <v>0</v>
      </c>
      <c r="M128" s="87" t="str">
        <f>IF(L128=0,"",MAX($M$87:M127)+1)</f>
        <v/>
      </c>
      <c r="N128" s="97" t="str">
        <f>IF('3) Investment funds'!X108="","",'3) Investment funds'!X108)</f>
        <v/>
      </c>
      <c r="O128" s="237" t="str">
        <f>IF('3) Investment funds'!X108="","",'3) Investment funds'!DC108)</f>
        <v/>
      </c>
      <c r="P128" s="288"/>
    </row>
    <row r="129" spans="1:16" x14ac:dyDescent="0.2">
      <c r="A129" s="7">
        <v>43</v>
      </c>
      <c r="B129" s="67" t="str">
        <f>IF('3) Investment funds'!B52="","",'3) Investment funds'!B52)</f>
        <v/>
      </c>
      <c r="C129" s="68">
        <f>IF('3) Investment funds'!X52="",0,1)</f>
        <v>0</v>
      </c>
      <c r="D129" s="87" t="str">
        <f>IF(C129=0,"",MAX($D$87:D128)+1)</f>
        <v/>
      </c>
      <c r="E129" s="93">
        <f>IF('3) Investment funds'!T52="",0,1)</f>
        <v>0</v>
      </c>
      <c r="F129" s="87" t="str">
        <f>IF(E129=0,"",MAX($F$87:F128)+1)</f>
        <v/>
      </c>
      <c r="G129" s="250" t="str">
        <f>IF(F129="","",LOOKUP(F129,'3) Investment funds'!$A$184:$A$233,'3) Investment funds'!$CG$184:$CG$233))</f>
        <v/>
      </c>
      <c r="H129" s="93">
        <f>IF('3) Investment funds'!U52="",0,1)</f>
        <v>0</v>
      </c>
      <c r="I129" s="87" t="str">
        <f>IF(H129=0,"",MAX($I$87:I128)+1)</f>
        <v/>
      </c>
      <c r="J129" s="93">
        <f>IF('3) Investment funds'!W52="",0,1)</f>
        <v>0</v>
      </c>
      <c r="K129" s="87" t="str">
        <f>IF(J129=0,"",MAX($K$87:K128)+1)</f>
        <v/>
      </c>
      <c r="L129" s="93">
        <f>IF('3) Investment funds'!V52="",0,1)</f>
        <v>0</v>
      </c>
      <c r="M129" s="87" t="str">
        <f>IF(L129=0,"",MAX($M$87:M128)+1)</f>
        <v/>
      </c>
      <c r="N129" s="97" t="str">
        <f>IF('3) Investment funds'!X109="","",'3) Investment funds'!X109)</f>
        <v/>
      </c>
      <c r="O129" s="237" t="str">
        <f>IF('3) Investment funds'!X109="","",'3) Investment funds'!DC109)</f>
        <v/>
      </c>
      <c r="P129" s="288"/>
    </row>
    <row r="130" spans="1:16" x14ac:dyDescent="0.2">
      <c r="A130" s="7">
        <v>44</v>
      </c>
      <c r="B130" s="67" t="str">
        <f>IF('3) Investment funds'!B53="","",'3) Investment funds'!B53)</f>
        <v/>
      </c>
      <c r="C130" s="68">
        <f>IF('3) Investment funds'!X53="",0,1)</f>
        <v>0</v>
      </c>
      <c r="D130" s="87" t="str">
        <f>IF(C130=0,"",MAX($D$87:D129)+1)</f>
        <v/>
      </c>
      <c r="E130" s="93">
        <f>IF('3) Investment funds'!T53="",0,1)</f>
        <v>0</v>
      </c>
      <c r="F130" s="87" t="str">
        <f>IF(E130=0,"",MAX($F$87:F129)+1)</f>
        <v/>
      </c>
      <c r="G130" s="250" t="str">
        <f>IF(F130="","",LOOKUP(F130,'3) Investment funds'!$A$184:$A$233,'3) Investment funds'!$CG$184:$CG$233))</f>
        <v/>
      </c>
      <c r="H130" s="93">
        <f>IF('3) Investment funds'!U53="",0,1)</f>
        <v>0</v>
      </c>
      <c r="I130" s="87" t="str">
        <f>IF(H130=0,"",MAX($I$87:I129)+1)</f>
        <v/>
      </c>
      <c r="J130" s="93">
        <f>IF('3) Investment funds'!W53="",0,1)</f>
        <v>0</v>
      </c>
      <c r="K130" s="87" t="str">
        <f>IF(J130=0,"",MAX($K$87:K129)+1)</f>
        <v/>
      </c>
      <c r="L130" s="93">
        <f>IF('3) Investment funds'!V53="",0,1)</f>
        <v>0</v>
      </c>
      <c r="M130" s="87" t="str">
        <f>IF(L130=0,"",MAX($M$87:M129)+1)</f>
        <v/>
      </c>
      <c r="N130" s="97" t="str">
        <f>IF('3) Investment funds'!X110="","",'3) Investment funds'!X110)</f>
        <v/>
      </c>
      <c r="O130" s="237" t="str">
        <f>IF('3) Investment funds'!X110="","",'3) Investment funds'!DC110)</f>
        <v/>
      </c>
      <c r="P130" s="288"/>
    </row>
    <row r="131" spans="1:16" x14ac:dyDescent="0.2">
      <c r="A131" s="7">
        <v>45</v>
      </c>
      <c r="B131" s="67" t="str">
        <f>IF('3) Investment funds'!B54="","",'3) Investment funds'!B54)</f>
        <v/>
      </c>
      <c r="C131" s="68">
        <f>IF('3) Investment funds'!X54="",0,1)</f>
        <v>0</v>
      </c>
      <c r="D131" s="87" t="str">
        <f>IF(C131=0,"",MAX($D$87:D130)+1)</f>
        <v/>
      </c>
      <c r="E131" s="93">
        <f>IF('3) Investment funds'!T54="",0,1)</f>
        <v>0</v>
      </c>
      <c r="F131" s="87" t="str">
        <f>IF(E131=0,"",MAX($F$87:F130)+1)</f>
        <v/>
      </c>
      <c r="G131" s="250" t="str">
        <f>IF(F131="","",LOOKUP(F131,'3) Investment funds'!$A$184:$A$233,'3) Investment funds'!$CG$184:$CG$233))</f>
        <v/>
      </c>
      <c r="H131" s="93">
        <f>IF('3) Investment funds'!U54="",0,1)</f>
        <v>0</v>
      </c>
      <c r="I131" s="87" t="str">
        <f>IF(H131=0,"",MAX($I$87:I130)+1)</f>
        <v/>
      </c>
      <c r="J131" s="93">
        <f>IF('3) Investment funds'!W54="",0,1)</f>
        <v>0</v>
      </c>
      <c r="K131" s="87" t="str">
        <f>IF(J131=0,"",MAX($K$87:K130)+1)</f>
        <v/>
      </c>
      <c r="L131" s="93">
        <f>IF('3) Investment funds'!V54="",0,1)</f>
        <v>0</v>
      </c>
      <c r="M131" s="87" t="str">
        <f>IF(L131=0,"",MAX($M$87:M130)+1)</f>
        <v/>
      </c>
      <c r="N131" s="97" t="str">
        <f>IF('3) Investment funds'!X111="","",'3) Investment funds'!X111)</f>
        <v/>
      </c>
      <c r="O131" s="237" t="str">
        <f>IF('3) Investment funds'!X111="","",'3) Investment funds'!DC111)</f>
        <v/>
      </c>
      <c r="P131" s="288"/>
    </row>
    <row r="132" spans="1:16" x14ac:dyDescent="0.2">
      <c r="A132" s="7">
        <v>46</v>
      </c>
      <c r="B132" s="67" t="str">
        <f>IF('3) Investment funds'!B55="","",'3) Investment funds'!B55)</f>
        <v/>
      </c>
      <c r="C132" s="68">
        <f>IF('3) Investment funds'!X55="",0,1)</f>
        <v>0</v>
      </c>
      <c r="D132" s="87" t="str">
        <f>IF(C132=0,"",MAX($D$87:D131)+1)</f>
        <v/>
      </c>
      <c r="E132" s="93">
        <f>IF('3) Investment funds'!T55="",0,1)</f>
        <v>0</v>
      </c>
      <c r="F132" s="87" t="str">
        <f>IF(E132=0,"",MAX($F$87:F131)+1)</f>
        <v/>
      </c>
      <c r="G132" s="250" t="str">
        <f>IF(F132="","",LOOKUP(F132,'3) Investment funds'!$A$184:$A$233,'3) Investment funds'!$CG$184:$CG$233))</f>
        <v/>
      </c>
      <c r="H132" s="93">
        <f>IF('3) Investment funds'!U55="",0,1)</f>
        <v>0</v>
      </c>
      <c r="I132" s="87" t="str">
        <f>IF(H132=0,"",MAX($I$87:I131)+1)</f>
        <v/>
      </c>
      <c r="J132" s="93">
        <f>IF('3) Investment funds'!W55="",0,1)</f>
        <v>0</v>
      </c>
      <c r="K132" s="87" t="str">
        <f>IF(J132=0,"",MAX($K$87:K131)+1)</f>
        <v/>
      </c>
      <c r="L132" s="93">
        <f>IF('3) Investment funds'!V55="",0,1)</f>
        <v>0</v>
      </c>
      <c r="M132" s="87" t="str">
        <f>IF(L132=0,"",MAX($M$87:M131)+1)</f>
        <v/>
      </c>
      <c r="N132" s="97" t="str">
        <f>IF('3) Investment funds'!X112="","",'3) Investment funds'!X112)</f>
        <v/>
      </c>
      <c r="O132" s="237" t="str">
        <f>IF('3) Investment funds'!X112="","",'3) Investment funds'!DC112)</f>
        <v/>
      </c>
      <c r="P132" s="288"/>
    </row>
    <row r="133" spans="1:16" x14ac:dyDescent="0.2">
      <c r="A133" s="7">
        <v>47</v>
      </c>
      <c r="B133" s="67" t="str">
        <f>IF('3) Investment funds'!B56="","",'3) Investment funds'!B56)</f>
        <v/>
      </c>
      <c r="C133" s="68">
        <f>IF('3) Investment funds'!X56="",0,1)</f>
        <v>0</v>
      </c>
      <c r="D133" s="87" t="str">
        <f>IF(C133=0,"",MAX($D$87:D132)+1)</f>
        <v/>
      </c>
      <c r="E133" s="93">
        <f>IF('3) Investment funds'!T56="",0,1)</f>
        <v>0</v>
      </c>
      <c r="F133" s="87" t="str">
        <f>IF(E133=0,"",MAX($F$87:F132)+1)</f>
        <v/>
      </c>
      <c r="G133" s="250" t="str">
        <f>IF(F133="","",LOOKUP(F133,'3) Investment funds'!$A$184:$A$233,'3) Investment funds'!$CG$184:$CG$233))</f>
        <v/>
      </c>
      <c r="H133" s="93">
        <f>IF('3) Investment funds'!U56="",0,1)</f>
        <v>0</v>
      </c>
      <c r="I133" s="87" t="str">
        <f>IF(H133=0,"",MAX($I$87:I132)+1)</f>
        <v/>
      </c>
      <c r="J133" s="93">
        <f>IF('3) Investment funds'!W56="",0,1)</f>
        <v>0</v>
      </c>
      <c r="K133" s="87" t="str">
        <f>IF(J133=0,"",MAX($K$87:K132)+1)</f>
        <v/>
      </c>
      <c r="L133" s="93">
        <f>IF('3) Investment funds'!V56="",0,1)</f>
        <v>0</v>
      </c>
      <c r="M133" s="87" t="str">
        <f>IF(L133=0,"",MAX($M$87:M132)+1)</f>
        <v/>
      </c>
      <c r="N133" s="97" t="str">
        <f>IF('3) Investment funds'!X113="","",'3) Investment funds'!X113)</f>
        <v/>
      </c>
      <c r="O133" s="237" t="str">
        <f>IF('3) Investment funds'!X113="","",'3) Investment funds'!DC113)</f>
        <v/>
      </c>
      <c r="P133" s="288"/>
    </row>
    <row r="134" spans="1:16" x14ac:dyDescent="0.2">
      <c r="A134" s="7">
        <v>48</v>
      </c>
      <c r="B134" s="67" t="str">
        <f>IF('3) Investment funds'!B57="","",'3) Investment funds'!B57)</f>
        <v/>
      </c>
      <c r="C134" s="68">
        <f>IF('3) Investment funds'!X57="",0,1)</f>
        <v>0</v>
      </c>
      <c r="D134" s="87" t="str">
        <f>IF(C134=0,"",MAX($D$87:D133)+1)</f>
        <v/>
      </c>
      <c r="E134" s="93">
        <f>IF('3) Investment funds'!T57="",0,1)</f>
        <v>0</v>
      </c>
      <c r="F134" s="87" t="str">
        <f>IF(E134=0,"",MAX($F$87:F133)+1)</f>
        <v/>
      </c>
      <c r="G134" s="250" t="str">
        <f>IF(F134="","",LOOKUP(F134,'3) Investment funds'!$A$184:$A$233,'3) Investment funds'!$CG$184:$CG$233))</f>
        <v/>
      </c>
      <c r="H134" s="93">
        <f>IF('3) Investment funds'!U57="",0,1)</f>
        <v>0</v>
      </c>
      <c r="I134" s="87" t="str">
        <f>IF(H134=0,"",MAX($I$87:I133)+1)</f>
        <v/>
      </c>
      <c r="J134" s="93">
        <f>IF('3) Investment funds'!W57="",0,1)</f>
        <v>0</v>
      </c>
      <c r="K134" s="87" t="str">
        <f>IF(J134=0,"",MAX($K$87:K133)+1)</f>
        <v/>
      </c>
      <c r="L134" s="93">
        <f>IF('3) Investment funds'!V57="",0,1)</f>
        <v>0</v>
      </c>
      <c r="M134" s="87" t="str">
        <f>IF(L134=0,"",MAX($M$87:M133)+1)</f>
        <v/>
      </c>
      <c r="N134" s="97" t="str">
        <f>IF('3) Investment funds'!X114="","",'3) Investment funds'!X114)</f>
        <v/>
      </c>
      <c r="O134" s="237" t="str">
        <f>IF('3) Investment funds'!X114="","",'3) Investment funds'!DC114)</f>
        <v/>
      </c>
      <c r="P134" s="288"/>
    </row>
    <row r="135" spans="1:16" x14ac:dyDescent="0.2">
      <c r="A135" s="7">
        <v>49</v>
      </c>
      <c r="B135" s="67" t="str">
        <f>IF('3) Investment funds'!B58="","",'3) Investment funds'!B58)</f>
        <v/>
      </c>
      <c r="C135" s="68">
        <f>IF('3) Investment funds'!X58="",0,1)</f>
        <v>0</v>
      </c>
      <c r="D135" s="87" t="str">
        <f>IF(C135=0,"",MAX($D$87:D134)+1)</f>
        <v/>
      </c>
      <c r="E135" s="93">
        <f>IF('3) Investment funds'!T58="",0,1)</f>
        <v>0</v>
      </c>
      <c r="F135" s="87" t="str">
        <f>IF(E135=0,"",MAX($F$87:F134)+1)</f>
        <v/>
      </c>
      <c r="G135" s="250" t="str">
        <f>IF(F135="","",LOOKUP(F135,'3) Investment funds'!$A$184:$A$233,'3) Investment funds'!$CG$184:$CG$233))</f>
        <v/>
      </c>
      <c r="H135" s="93">
        <f>IF('3) Investment funds'!U58="",0,1)</f>
        <v>0</v>
      </c>
      <c r="I135" s="87" t="str">
        <f>IF(H135=0,"",MAX($I$87:I134)+1)</f>
        <v/>
      </c>
      <c r="J135" s="93">
        <f>IF('3) Investment funds'!W58="",0,1)</f>
        <v>0</v>
      </c>
      <c r="K135" s="87" t="str">
        <f>IF(J135=0,"",MAX($K$87:K134)+1)</f>
        <v/>
      </c>
      <c r="L135" s="93">
        <f>IF('3) Investment funds'!V58="",0,1)</f>
        <v>0</v>
      </c>
      <c r="M135" s="87" t="str">
        <f>IF(L135=0,"",MAX($M$87:M134)+1)</f>
        <v/>
      </c>
      <c r="N135" s="97" t="str">
        <f>IF('3) Investment funds'!X115="","",'3) Investment funds'!X115)</f>
        <v/>
      </c>
      <c r="O135" s="237" t="str">
        <f>IF('3) Investment funds'!X115="","",'3) Investment funds'!DC115)</f>
        <v/>
      </c>
      <c r="P135" s="288"/>
    </row>
    <row r="136" spans="1:16" x14ac:dyDescent="0.2">
      <c r="A136" s="7">
        <v>50</v>
      </c>
      <c r="B136" s="69" t="str">
        <f>IF('3) Investment funds'!B59="","",'3) Investment funds'!B59)</f>
        <v/>
      </c>
      <c r="C136" s="70">
        <f>IF('3) Investment funds'!X59="",0,1)</f>
        <v>0</v>
      </c>
      <c r="D136" s="91" t="str">
        <f>IF(C136=0,"",MAX($D$87:D135)+1)</f>
        <v/>
      </c>
      <c r="E136" s="94">
        <f>IF('3) Investment funds'!T59="",0,1)</f>
        <v>0</v>
      </c>
      <c r="F136" s="87" t="str">
        <f>IF(E136=0,"",MAX($F$87:F135)+1)</f>
        <v/>
      </c>
      <c r="G136" s="250" t="str">
        <f>IF(F136="","",LOOKUP(F136,'3) Investment funds'!$A$184:$A$233,'3) Investment funds'!$CG$184:$CG$233))</f>
        <v/>
      </c>
      <c r="H136" s="93">
        <f>IF('3) Investment funds'!U59="",0,1)</f>
        <v>0</v>
      </c>
      <c r="I136" s="87" t="str">
        <f>IF(H136=0,"",MAX($I$87:I135)+1)</f>
        <v/>
      </c>
      <c r="J136" s="93">
        <f>IF('3) Investment funds'!W59="",0,1)</f>
        <v>0</v>
      </c>
      <c r="K136" s="87" t="str">
        <f>IF(J136=0,"",MAX($K$87:K135)+1)</f>
        <v/>
      </c>
      <c r="L136" s="93">
        <f>IF('3) Investment funds'!V59="",0,1)</f>
        <v>0</v>
      </c>
      <c r="M136" s="87" t="str">
        <f>IF(L136=0,"",MAX($M$87:M135)+1)</f>
        <v/>
      </c>
      <c r="N136" s="98" t="str">
        <f>IF('3) Investment funds'!X116="","",'3) Investment funds'!X116)</f>
        <v/>
      </c>
      <c r="O136" s="237" t="str">
        <f>IF('3) Investment funds'!X116="","",'3) Investment funds'!DC116)</f>
        <v/>
      </c>
      <c r="P136" s="288"/>
    </row>
    <row r="137" spans="1:16" ht="15.75" thickBot="1" x14ac:dyDescent="0.25">
      <c r="A137" s="7"/>
      <c r="B137" s="89" t="s">
        <v>135</v>
      </c>
      <c r="C137" s="107">
        <v>0</v>
      </c>
      <c r="D137" s="108" t="str">
        <f>IF(C137=0,"",MAX($D$87:D136)+C137)</f>
        <v/>
      </c>
      <c r="E137" s="95">
        <v>1</v>
      </c>
      <c r="F137" s="90">
        <f>IF(E137=0,"",MAX($F$87:F136)+1)</f>
        <v>1</v>
      </c>
      <c r="G137" s="90"/>
      <c r="H137" s="95">
        <v>1</v>
      </c>
      <c r="I137" s="90">
        <f>IF(H137=0,"",MAX($I$87:I136)+1)</f>
        <v>1</v>
      </c>
      <c r="J137" s="95">
        <v>1</v>
      </c>
      <c r="K137" s="90">
        <f>IF(J137=0,"",MAX($K$87:K136)+1)</f>
        <v>1</v>
      </c>
      <c r="L137" s="95">
        <v>1</v>
      </c>
      <c r="M137" s="90">
        <f>IF(L137=0,"",MAX($M$87:M136)+1)</f>
        <v>1</v>
      </c>
      <c r="N137" s="99"/>
      <c r="O137" s="99"/>
      <c r="P137" s="13" t="s">
        <v>272</v>
      </c>
    </row>
    <row r="138" spans="1:16" x14ac:dyDescent="0.2">
      <c r="A138" s="7" t="s">
        <v>834</v>
      </c>
      <c r="B138" s="67" t="str">
        <f>IF('4) Mandates and own assets'!B10="","",'4) Mandates and own assets'!B10)</f>
        <v/>
      </c>
      <c r="C138" s="68">
        <f>IF('4) Mandates and own assets'!X10="",0,1)</f>
        <v>0</v>
      </c>
      <c r="D138" s="87" t="str">
        <f>IF(C138=0,"",MAX($D$87:D136)+C138)</f>
        <v/>
      </c>
      <c r="E138" s="93">
        <f>IF('4) Mandates and own assets'!T10="",0,1)</f>
        <v>0</v>
      </c>
      <c r="F138" s="87" t="str">
        <f>IF(E138=0,"",1)</f>
        <v/>
      </c>
      <c r="G138" s="250" t="str">
        <f>IF(F138="","",LOOKUP(F138,'4) Mandates and own assets'!$A$187:$A$236,'4) Mandates and own assets'!$BY$187:$BY$236))</f>
        <v/>
      </c>
      <c r="H138" s="93">
        <f>IF('4) Mandates and own assets'!U10="",0,1)</f>
        <v>0</v>
      </c>
      <c r="I138" s="87" t="str">
        <f>IF(H138=0,"",1)</f>
        <v/>
      </c>
      <c r="J138" s="93">
        <f>IF('4) Mandates and own assets'!W10="",0,1)</f>
        <v>0</v>
      </c>
      <c r="K138" s="87" t="str">
        <f>IF(J138=0,"",1)</f>
        <v/>
      </c>
      <c r="L138" s="93">
        <f>IF('4) Mandates and own assets'!V10="",0,1)</f>
        <v>0</v>
      </c>
      <c r="M138" s="87" t="str">
        <f>IF(L138=0,"",1)</f>
        <v/>
      </c>
      <c r="N138" s="97" t="str">
        <f>IF('4) Mandates and own assets'!X67="","",'4) Mandates and own assets'!X67)</f>
        <v/>
      </c>
      <c r="O138" s="237" t="str">
        <f>IF('4) Mandates and own assets'!X67="","",'4) Mandates and own assets'!CU67)</f>
        <v/>
      </c>
    </row>
    <row r="139" spans="1:16" x14ac:dyDescent="0.2">
      <c r="A139" s="7" t="s">
        <v>835</v>
      </c>
      <c r="B139" s="67" t="str">
        <f>IF('4) Mandates and own assets'!B11="","",'4) Mandates and own assets'!B11)</f>
        <v/>
      </c>
      <c r="C139" s="68">
        <f>IF('4) Mandates and own assets'!X11="",0,1)</f>
        <v>0</v>
      </c>
      <c r="D139" s="87" t="str">
        <f>IF(C139=0,"",MAX($D$87:D138)+C139)</f>
        <v/>
      </c>
      <c r="E139" s="93">
        <f>IF('4) Mandates and own assets'!T11="",0,1)</f>
        <v>0</v>
      </c>
      <c r="F139" s="87" t="str">
        <f>IF(E139=0,"",MAX($F$138:F138)+1)</f>
        <v/>
      </c>
      <c r="G139" s="250" t="str">
        <f>IF(F139="","",LOOKUP(F139,'4) Mandates and own assets'!$A$187:$A$236,'4) Mandates and own assets'!$BY$187:$BY$236))</f>
        <v/>
      </c>
      <c r="H139" s="93">
        <f>IF('4) Mandates and own assets'!U11="",0,1)</f>
        <v>0</v>
      </c>
      <c r="I139" s="87" t="str">
        <f>IF(H139=0,"",MAX($I$138:I138)+1)</f>
        <v/>
      </c>
      <c r="J139" s="93">
        <f>IF('4) Mandates and own assets'!W11="",0,1)</f>
        <v>0</v>
      </c>
      <c r="K139" s="87" t="str">
        <f>IF(J139=0,"",MAX($K$138:K138)+1)</f>
        <v/>
      </c>
      <c r="L139" s="93">
        <f>IF('4) Mandates and own assets'!V11="",0,1)</f>
        <v>0</v>
      </c>
      <c r="M139" s="87" t="str">
        <f>IF(L139=0,"",MAX($M$138:M138)+1)</f>
        <v/>
      </c>
      <c r="N139" s="97" t="str">
        <f>IF('4) Mandates and own assets'!X68="","",'4) Mandates and own assets'!X68)</f>
        <v/>
      </c>
      <c r="O139" s="237" t="str">
        <f>IF('4) Mandates and own assets'!X68="","",'4) Mandates and own assets'!CU68)</f>
        <v/>
      </c>
    </row>
    <row r="140" spans="1:16" x14ac:dyDescent="0.2">
      <c r="A140" s="7" t="s">
        <v>836</v>
      </c>
      <c r="B140" s="67" t="str">
        <f>IF('4) Mandates and own assets'!B12="","",'4) Mandates and own assets'!B12)</f>
        <v/>
      </c>
      <c r="C140" s="68">
        <f>IF('4) Mandates and own assets'!X12="",0,1)</f>
        <v>0</v>
      </c>
      <c r="D140" s="87" t="str">
        <f>IF(C140=0,"",MAX($D$87:D139)+C140)</f>
        <v/>
      </c>
      <c r="E140" s="93">
        <f>IF('4) Mandates and own assets'!T12="",0,1)</f>
        <v>0</v>
      </c>
      <c r="F140" s="87" t="str">
        <f>IF(E140=0,"",MAX($F$138:F139)+1)</f>
        <v/>
      </c>
      <c r="G140" s="250" t="str">
        <f>IF(F140="","",LOOKUP(F140,'4) Mandates and own assets'!$A$187:$A$236,'4) Mandates and own assets'!$BY$187:$BY$236))</f>
        <v/>
      </c>
      <c r="H140" s="93">
        <f>IF('4) Mandates and own assets'!U12="",0,1)</f>
        <v>0</v>
      </c>
      <c r="I140" s="87" t="str">
        <f>IF(H140=0,"",MAX($I$138:I139)+1)</f>
        <v/>
      </c>
      <c r="J140" s="93">
        <f>IF('4) Mandates and own assets'!W12="",0,1)</f>
        <v>0</v>
      </c>
      <c r="K140" s="87" t="str">
        <f>IF(J140=0,"",MAX($K$138:K139)+1)</f>
        <v/>
      </c>
      <c r="L140" s="93">
        <f>IF('4) Mandates and own assets'!V12="",0,1)</f>
        <v>0</v>
      </c>
      <c r="M140" s="87" t="str">
        <f>IF(L140=0,"",MAX($M$138:M139)+1)</f>
        <v/>
      </c>
      <c r="N140" s="97" t="str">
        <f>IF('4) Mandates and own assets'!X69="","",'4) Mandates and own assets'!X69)</f>
        <v/>
      </c>
      <c r="O140" s="237" t="str">
        <f>IF('4) Mandates and own assets'!X69="","",'4) Mandates and own assets'!CU69)</f>
        <v/>
      </c>
      <c r="P140" s="288"/>
    </row>
    <row r="141" spans="1:16" x14ac:dyDescent="0.2">
      <c r="A141" s="7" t="s">
        <v>837</v>
      </c>
      <c r="B141" s="67" t="str">
        <f>IF('4) Mandates and own assets'!B13="","",'4) Mandates and own assets'!B13)</f>
        <v/>
      </c>
      <c r="C141" s="68">
        <f>IF('4) Mandates and own assets'!X13="",0,1)</f>
        <v>0</v>
      </c>
      <c r="D141" s="87" t="str">
        <f>IF(C141=0,"",MAX($D$87:D140)+C141)</f>
        <v/>
      </c>
      <c r="E141" s="93">
        <f>IF('4) Mandates and own assets'!T13="",0,1)</f>
        <v>0</v>
      </c>
      <c r="F141" s="87" t="str">
        <f>IF(E141=0,"",MAX($F$138:F140)+1)</f>
        <v/>
      </c>
      <c r="G141" s="250" t="str">
        <f>IF(F141="","",LOOKUP(F141,'4) Mandates and own assets'!$A$187:$A$236,'4) Mandates and own assets'!$BY$187:$BY$236))</f>
        <v/>
      </c>
      <c r="H141" s="93">
        <f>IF('4) Mandates and own assets'!U13="",0,1)</f>
        <v>0</v>
      </c>
      <c r="I141" s="87" t="str">
        <f>IF(H141=0,"",MAX($I$138:I140)+1)</f>
        <v/>
      </c>
      <c r="J141" s="93">
        <f>IF('4) Mandates and own assets'!W13="",0,1)</f>
        <v>0</v>
      </c>
      <c r="K141" s="87" t="str">
        <f>IF(J141=0,"",MAX($K$138:K140)+1)</f>
        <v/>
      </c>
      <c r="L141" s="93">
        <f>IF('4) Mandates and own assets'!V13="",0,1)</f>
        <v>0</v>
      </c>
      <c r="M141" s="87" t="str">
        <f>IF(L141=0,"",MAX($M$138:M140)+1)</f>
        <v/>
      </c>
      <c r="N141" s="97" t="str">
        <f>IF('4) Mandates and own assets'!X70="","",'4) Mandates and own assets'!X70)</f>
        <v/>
      </c>
      <c r="O141" s="237" t="str">
        <f>IF('4) Mandates and own assets'!X70="","",'4) Mandates and own assets'!CU70)</f>
        <v/>
      </c>
      <c r="P141" s="288"/>
    </row>
    <row r="142" spans="1:16" x14ac:dyDescent="0.2">
      <c r="A142" s="7" t="s">
        <v>838</v>
      </c>
      <c r="B142" s="67" t="str">
        <f>IF('4) Mandates and own assets'!B14="","",'4) Mandates and own assets'!B14)</f>
        <v/>
      </c>
      <c r="C142" s="68">
        <f>IF('4) Mandates and own assets'!X14="",0,1)</f>
        <v>0</v>
      </c>
      <c r="D142" s="87" t="str">
        <f>IF(C142=0,"",MAX($D$87:D141)+C142)</f>
        <v/>
      </c>
      <c r="E142" s="93">
        <f>IF('4) Mandates and own assets'!T14="",0,1)</f>
        <v>0</v>
      </c>
      <c r="F142" s="87" t="str">
        <f>IF(E142=0,"",MAX($F$138:F141)+1)</f>
        <v/>
      </c>
      <c r="G142" s="250" t="str">
        <f>IF(F142="","",LOOKUP(F142,'4) Mandates and own assets'!$A$187:$A$236,'4) Mandates and own assets'!$BY$187:$BY$236))</f>
        <v/>
      </c>
      <c r="H142" s="93">
        <f>IF('4) Mandates and own assets'!U14="",0,1)</f>
        <v>0</v>
      </c>
      <c r="I142" s="87" t="str">
        <f>IF(H142=0,"",MAX($I$138:I141)+1)</f>
        <v/>
      </c>
      <c r="J142" s="93">
        <f>IF('4) Mandates and own assets'!W14="",0,1)</f>
        <v>0</v>
      </c>
      <c r="K142" s="87" t="str">
        <f>IF(J142=0,"",MAX($K$138:K141)+1)</f>
        <v/>
      </c>
      <c r="L142" s="93">
        <f>IF('4) Mandates and own assets'!V14="",0,1)</f>
        <v>0</v>
      </c>
      <c r="M142" s="87" t="str">
        <f>IF(L142=0,"",MAX($M$138:M141)+1)</f>
        <v/>
      </c>
      <c r="N142" s="97" t="str">
        <f>IF('4) Mandates and own assets'!X71="","",'4) Mandates and own assets'!X71)</f>
        <v/>
      </c>
      <c r="O142" s="237" t="str">
        <f>IF('4) Mandates and own assets'!X71="","",'4) Mandates and own assets'!CU71)</f>
        <v/>
      </c>
      <c r="P142" s="288"/>
    </row>
    <row r="143" spans="1:16" x14ac:dyDescent="0.2">
      <c r="A143" s="7" t="s">
        <v>839</v>
      </c>
      <c r="B143" s="67" t="str">
        <f>IF('4) Mandates and own assets'!B15="","",'4) Mandates and own assets'!B15)</f>
        <v/>
      </c>
      <c r="C143" s="68">
        <f>IF('4) Mandates and own assets'!X15="",0,1)</f>
        <v>0</v>
      </c>
      <c r="D143" s="87" t="str">
        <f>IF(C143=0,"",MAX($D$87:D142)+C143)</f>
        <v/>
      </c>
      <c r="E143" s="93">
        <f>IF('4) Mandates and own assets'!T15="",0,1)</f>
        <v>0</v>
      </c>
      <c r="F143" s="87" t="str">
        <f>IF(E143=0,"",MAX($F$138:F142)+1)</f>
        <v/>
      </c>
      <c r="G143" s="250" t="str">
        <f>IF(F143="","",LOOKUP(F143,'4) Mandates and own assets'!$A$187:$A$236,'4) Mandates and own assets'!$BY$187:$BY$236))</f>
        <v/>
      </c>
      <c r="H143" s="93">
        <f>IF('4) Mandates and own assets'!U15="",0,1)</f>
        <v>0</v>
      </c>
      <c r="I143" s="87" t="str">
        <f>IF(H143=0,"",MAX($I$138:I142)+1)</f>
        <v/>
      </c>
      <c r="J143" s="93">
        <f>IF('4) Mandates and own assets'!W15="",0,1)</f>
        <v>0</v>
      </c>
      <c r="K143" s="87" t="str">
        <f>IF(J143=0,"",MAX($K$138:K142)+1)</f>
        <v/>
      </c>
      <c r="L143" s="93">
        <f>IF('4) Mandates and own assets'!V15="",0,1)</f>
        <v>0</v>
      </c>
      <c r="M143" s="87" t="str">
        <f>IF(L143=0,"",MAX($M$138:M142)+1)</f>
        <v/>
      </c>
      <c r="N143" s="97" t="str">
        <f>IF('4) Mandates and own assets'!X72="","",'4) Mandates and own assets'!X72)</f>
        <v/>
      </c>
      <c r="O143" s="237" t="str">
        <f>IF('4) Mandates and own assets'!X72="","",'4) Mandates and own assets'!CU72)</f>
        <v/>
      </c>
      <c r="P143" s="288"/>
    </row>
    <row r="144" spans="1:16" x14ac:dyDescent="0.2">
      <c r="A144" s="7" t="s">
        <v>840</v>
      </c>
      <c r="B144" s="67" t="str">
        <f>IF('4) Mandates and own assets'!B16="","",'4) Mandates and own assets'!B16)</f>
        <v/>
      </c>
      <c r="C144" s="68">
        <f>IF('4) Mandates and own assets'!X16="",0,1)</f>
        <v>0</v>
      </c>
      <c r="D144" s="87" t="str">
        <f>IF(C144=0,"",MAX($D$87:D143)+C144)</f>
        <v/>
      </c>
      <c r="E144" s="93">
        <f>IF('4) Mandates and own assets'!T16="",0,1)</f>
        <v>0</v>
      </c>
      <c r="F144" s="87" t="str">
        <f>IF(E144=0,"",MAX($F$138:F143)+1)</f>
        <v/>
      </c>
      <c r="G144" s="250" t="str">
        <f>IF(F144="","",LOOKUP(F144,'4) Mandates and own assets'!$A$187:$A$236,'4) Mandates and own assets'!$BY$187:$BY$236))</f>
        <v/>
      </c>
      <c r="H144" s="93">
        <f>IF('4) Mandates and own assets'!U16="",0,1)</f>
        <v>0</v>
      </c>
      <c r="I144" s="87" t="str">
        <f>IF(H144=0,"",MAX($I$138:I143)+1)</f>
        <v/>
      </c>
      <c r="J144" s="93">
        <f>IF('4) Mandates and own assets'!W16="",0,1)</f>
        <v>0</v>
      </c>
      <c r="K144" s="87" t="str">
        <f>IF(J144=0,"",MAX($K$138:K143)+1)</f>
        <v/>
      </c>
      <c r="L144" s="93">
        <f>IF('4) Mandates and own assets'!V16="",0,1)</f>
        <v>0</v>
      </c>
      <c r="M144" s="87" t="str">
        <f>IF(L144=0,"",MAX($M$138:M143)+1)</f>
        <v/>
      </c>
      <c r="N144" s="97" t="str">
        <f>IF('4) Mandates and own assets'!X73="","",'4) Mandates and own assets'!X73)</f>
        <v/>
      </c>
      <c r="O144" s="237" t="str">
        <f>IF('4) Mandates and own assets'!X73="","",'4) Mandates and own assets'!CU73)</f>
        <v/>
      </c>
      <c r="P144" s="288"/>
    </row>
    <row r="145" spans="1:16" x14ac:dyDescent="0.2">
      <c r="A145" s="7" t="s">
        <v>841</v>
      </c>
      <c r="B145" s="67" t="str">
        <f>IF('4) Mandates and own assets'!B17="","",'4) Mandates and own assets'!B17)</f>
        <v/>
      </c>
      <c r="C145" s="68">
        <f>IF('4) Mandates and own assets'!X17="",0,1)</f>
        <v>0</v>
      </c>
      <c r="D145" s="87" t="str">
        <f>IF(C145=0,"",MAX($D$87:D144)+C145)</f>
        <v/>
      </c>
      <c r="E145" s="93">
        <f>IF('4) Mandates and own assets'!T17="",0,1)</f>
        <v>0</v>
      </c>
      <c r="F145" s="87" t="str">
        <f>IF(E145=0,"",MAX($F$138:F144)+1)</f>
        <v/>
      </c>
      <c r="G145" s="250" t="str">
        <f>IF(F145="","",LOOKUP(F145,'4) Mandates and own assets'!$A$187:$A$236,'4) Mandates and own assets'!$BY$187:$BY$236))</f>
        <v/>
      </c>
      <c r="H145" s="93">
        <f>IF('4) Mandates and own assets'!U17="",0,1)</f>
        <v>0</v>
      </c>
      <c r="I145" s="87" t="str">
        <f>IF(H145=0,"",MAX($I$138:I144)+1)</f>
        <v/>
      </c>
      <c r="J145" s="93">
        <f>IF('4) Mandates and own assets'!W17="",0,1)</f>
        <v>0</v>
      </c>
      <c r="K145" s="87" t="str">
        <f>IF(J145=0,"",MAX($K$138:K144)+1)</f>
        <v/>
      </c>
      <c r="L145" s="93">
        <f>IF('4) Mandates and own assets'!V17="",0,1)</f>
        <v>0</v>
      </c>
      <c r="M145" s="87" t="str">
        <f>IF(L145=0,"",MAX($M$138:M144)+1)</f>
        <v/>
      </c>
      <c r="N145" s="97" t="str">
        <f>IF('4) Mandates and own assets'!X74="","",'4) Mandates and own assets'!X74)</f>
        <v/>
      </c>
      <c r="O145" s="237" t="str">
        <f>IF('4) Mandates and own assets'!X74="","",'4) Mandates and own assets'!CU74)</f>
        <v/>
      </c>
      <c r="P145" s="288"/>
    </row>
    <row r="146" spans="1:16" x14ac:dyDescent="0.2">
      <c r="A146" s="7" t="s">
        <v>842</v>
      </c>
      <c r="B146" s="67" t="str">
        <f>IF('4) Mandates and own assets'!B18="","",'4) Mandates and own assets'!B18)</f>
        <v/>
      </c>
      <c r="C146" s="68">
        <f>IF('4) Mandates and own assets'!X18="",0,1)</f>
        <v>0</v>
      </c>
      <c r="D146" s="87" t="str">
        <f>IF(C146=0,"",MAX($D$87:D145)+C146)</f>
        <v/>
      </c>
      <c r="E146" s="93">
        <f>IF('4) Mandates and own assets'!T18="",0,1)</f>
        <v>0</v>
      </c>
      <c r="F146" s="87" t="str">
        <f>IF(E146=0,"",MAX($F$138:F145)+1)</f>
        <v/>
      </c>
      <c r="G146" s="250" t="str">
        <f>IF(F146="","",LOOKUP(F146,'4) Mandates and own assets'!$A$187:$A$236,'4) Mandates and own assets'!$BY$187:$BY$236))</f>
        <v/>
      </c>
      <c r="H146" s="93">
        <f>IF('4) Mandates and own assets'!U18="",0,1)</f>
        <v>0</v>
      </c>
      <c r="I146" s="87" t="str">
        <f>IF(H146=0,"",MAX($I$138:I145)+1)</f>
        <v/>
      </c>
      <c r="J146" s="93">
        <f>IF('4) Mandates and own assets'!W18="",0,1)</f>
        <v>0</v>
      </c>
      <c r="K146" s="87" t="str">
        <f>IF(J146=0,"",MAX($K$138:K145)+1)</f>
        <v/>
      </c>
      <c r="L146" s="93">
        <f>IF('4) Mandates and own assets'!V18="",0,1)</f>
        <v>0</v>
      </c>
      <c r="M146" s="87" t="str">
        <f>IF(L146=0,"",MAX($M$138:M145)+1)</f>
        <v/>
      </c>
      <c r="N146" s="97" t="str">
        <f>IF('4) Mandates and own assets'!X75="","",'4) Mandates and own assets'!X75)</f>
        <v/>
      </c>
      <c r="O146" s="237" t="str">
        <f>IF('4) Mandates and own assets'!X75="","",'4) Mandates and own assets'!CU75)</f>
        <v/>
      </c>
      <c r="P146" s="288"/>
    </row>
    <row r="147" spans="1:16" x14ac:dyDescent="0.2">
      <c r="A147" s="7" t="s">
        <v>843</v>
      </c>
      <c r="B147" s="67" t="str">
        <f>IF('4) Mandates and own assets'!B19="","",'4) Mandates and own assets'!B19)</f>
        <v/>
      </c>
      <c r="C147" s="68">
        <f>IF('4) Mandates and own assets'!X19="",0,1)</f>
        <v>0</v>
      </c>
      <c r="D147" s="87" t="str">
        <f>IF(C147=0,"",MAX($D$87:D146)+C147)</f>
        <v/>
      </c>
      <c r="E147" s="93">
        <f>IF('4) Mandates and own assets'!T19="",0,1)</f>
        <v>0</v>
      </c>
      <c r="F147" s="87" t="str">
        <f>IF(E147=0,"",MAX($F$138:F146)+1)</f>
        <v/>
      </c>
      <c r="G147" s="250" t="str">
        <f>IF(F147="","",LOOKUP(F147,'4) Mandates and own assets'!$A$187:$A$236,'4) Mandates and own assets'!$BY$187:$BY$236))</f>
        <v/>
      </c>
      <c r="H147" s="93">
        <f>IF('4) Mandates and own assets'!U19="",0,1)</f>
        <v>0</v>
      </c>
      <c r="I147" s="87" t="str">
        <f>IF(H147=0,"",MAX($I$138:I146)+1)</f>
        <v/>
      </c>
      <c r="J147" s="93">
        <f>IF('4) Mandates and own assets'!W19="",0,1)</f>
        <v>0</v>
      </c>
      <c r="K147" s="87" t="str">
        <f>IF(J147=0,"",MAX($K$138:K146)+1)</f>
        <v/>
      </c>
      <c r="L147" s="93">
        <f>IF('4) Mandates and own assets'!V19="",0,1)</f>
        <v>0</v>
      </c>
      <c r="M147" s="87" t="str">
        <f>IF(L147=0,"",MAX($M$138:M146)+1)</f>
        <v/>
      </c>
      <c r="N147" s="97" t="str">
        <f>IF('4) Mandates and own assets'!X76="","",'4) Mandates and own assets'!X76)</f>
        <v/>
      </c>
      <c r="O147" s="237" t="str">
        <f>IF('4) Mandates and own assets'!X76="","",'4) Mandates and own assets'!CU76)</f>
        <v/>
      </c>
      <c r="P147" s="288"/>
    </row>
    <row r="148" spans="1:16" x14ac:dyDescent="0.2">
      <c r="A148" s="7" t="s">
        <v>844</v>
      </c>
      <c r="B148" s="67" t="str">
        <f>IF('4) Mandates and own assets'!B20="","",'4) Mandates and own assets'!B20)</f>
        <v/>
      </c>
      <c r="C148" s="68">
        <f>IF('4) Mandates and own assets'!X20="",0,1)</f>
        <v>0</v>
      </c>
      <c r="D148" s="87" t="str">
        <f>IF(C148=0,"",MAX($D$87:D147)+C148)</f>
        <v/>
      </c>
      <c r="E148" s="93">
        <f>IF('4) Mandates and own assets'!T20="",0,1)</f>
        <v>0</v>
      </c>
      <c r="F148" s="87" t="str">
        <f>IF(E148=0,"",MAX($F$138:F147)+1)</f>
        <v/>
      </c>
      <c r="G148" s="250" t="str">
        <f>IF(F148="","",LOOKUP(F148,'4) Mandates and own assets'!$A$187:$A$236,'4) Mandates and own assets'!$BY$187:$BY$236))</f>
        <v/>
      </c>
      <c r="H148" s="93">
        <f>IF('4) Mandates and own assets'!U20="",0,1)</f>
        <v>0</v>
      </c>
      <c r="I148" s="87" t="str">
        <f>IF(H148=0,"",MAX($I$138:I147)+1)</f>
        <v/>
      </c>
      <c r="J148" s="93">
        <f>IF('4) Mandates and own assets'!W20="",0,1)</f>
        <v>0</v>
      </c>
      <c r="K148" s="87" t="str">
        <f>IF(J148=0,"",MAX($K$138:K147)+1)</f>
        <v/>
      </c>
      <c r="L148" s="93">
        <f>IF('4) Mandates and own assets'!V20="",0,1)</f>
        <v>0</v>
      </c>
      <c r="M148" s="87" t="str">
        <f>IF(L148=0,"",MAX($M$138:M147)+1)</f>
        <v/>
      </c>
      <c r="N148" s="97" t="str">
        <f>IF('4) Mandates and own assets'!X77="","",'4) Mandates and own assets'!X77)</f>
        <v/>
      </c>
      <c r="O148" s="237" t="str">
        <f>IF('4) Mandates and own assets'!X77="","",'4) Mandates and own assets'!CU77)</f>
        <v/>
      </c>
      <c r="P148" s="288"/>
    </row>
    <row r="149" spans="1:16" x14ac:dyDescent="0.2">
      <c r="A149" s="7" t="s">
        <v>845</v>
      </c>
      <c r="B149" s="67" t="str">
        <f>IF('4) Mandates and own assets'!B21="","",'4) Mandates and own assets'!B21)</f>
        <v/>
      </c>
      <c r="C149" s="68">
        <f>IF('4) Mandates and own assets'!X21="",0,1)</f>
        <v>0</v>
      </c>
      <c r="D149" s="87" t="str">
        <f>IF(C149=0,"",MAX($D$87:D148)+C149)</f>
        <v/>
      </c>
      <c r="E149" s="93">
        <f>IF('4) Mandates and own assets'!T21="",0,1)</f>
        <v>0</v>
      </c>
      <c r="F149" s="87" t="str">
        <f>IF(E149=0,"",MAX($F$138:F148)+1)</f>
        <v/>
      </c>
      <c r="G149" s="250" t="str">
        <f>IF(F149="","",LOOKUP(F149,'4) Mandates and own assets'!$A$187:$A$236,'4) Mandates and own assets'!$BY$187:$BY$236))</f>
        <v/>
      </c>
      <c r="H149" s="93">
        <f>IF('4) Mandates and own assets'!U21="",0,1)</f>
        <v>0</v>
      </c>
      <c r="I149" s="87" t="str">
        <f>IF(H149=0,"",MAX($I$138:I148)+1)</f>
        <v/>
      </c>
      <c r="J149" s="93">
        <f>IF('4) Mandates and own assets'!W21="",0,1)</f>
        <v>0</v>
      </c>
      <c r="K149" s="87" t="str">
        <f>IF(J149=0,"",MAX($K$138:K148)+1)</f>
        <v/>
      </c>
      <c r="L149" s="93">
        <f>IF('4) Mandates and own assets'!V21="",0,1)</f>
        <v>0</v>
      </c>
      <c r="M149" s="87" t="str">
        <f>IF(L149=0,"",MAX($M$138:M148)+1)</f>
        <v/>
      </c>
      <c r="N149" s="97" t="str">
        <f>IF('4) Mandates and own assets'!X78="","",'4) Mandates and own assets'!X78)</f>
        <v/>
      </c>
      <c r="O149" s="237" t="str">
        <f>IF('4) Mandates and own assets'!X78="","",'4) Mandates and own assets'!CU78)</f>
        <v/>
      </c>
      <c r="P149" s="288"/>
    </row>
    <row r="150" spans="1:16" x14ac:dyDescent="0.2">
      <c r="A150" s="7" t="s">
        <v>846</v>
      </c>
      <c r="B150" s="67" t="str">
        <f>IF('4) Mandates and own assets'!B22="","",'4) Mandates and own assets'!B22)</f>
        <v/>
      </c>
      <c r="C150" s="68">
        <f>IF('4) Mandates and own assets'!X22="",0,1)</f>
        <v>0</v>
      </c>
      <c r="D150" s="87" t="str">
        <f>IF(C150=0,"",MAX($D$87:D149)+C150)</f>
        <v/>
      </c>
      <c r="E150" s="93">
        <f>IF('4) Mandates and own assets'!T22="",0,1)</f>
        <v>0</v>
      </c>
      <c r="F150" s="87" t="str">
        <f>IF(E150=0,"",MAX($F$138:F149)+1)</f>
        <v/>
      </c>
      <c r="G150" s="250" t="str">
        <f>IF(F150="","",LOOKUP(F150,'4) Mandates and own assets'!$A$187:$A$236,'4) Mandates and own assets'!$BY$187:$BY$236))</f>
        <v/>
      </c>
      <c r="H150" s="93">
        <f>IF('4) Mandates and own assets'!U22="",0,1)</f>
        <v>0</v>
      </c>
      <c r="I150" s="87" t="str">
        <f>IF(H150=0,"",MAX($I$138:I149)+1)</f>
        <v/>
      </c>
      <c r="J150" s="93">
        <f>IF('4) Mandates and own assets'!W22="",0,1)</f>
        <v>0</v>
      </c>
      <c r="K150" s="87" t="str">
        <f>IF(J150=0,"",MAX($K$138:K149)+1)</f>
        <v/>
      </c>
      <c r="L150" s="93">
        <f>IF('4) Mandates and own assets'!V22="",0,1)</f>
        <v>0</v>
      </c>
      <c r="M150" s="87" t="str">
        <f>IF(L150=0,"",MAX($M$138:M149)+1)</f>
        <v/>
      </c>
      <c r="N150" s="97" t="str">
        <f>IF('4) Mandates and own assets'!X79="","",'4) Mandates and own assets'!X79)</f>
        <v/>
      </c>
      <c r="O150" s="237" t="str">
        <f>IF('4) Mandates and own assets'!X79="","",'4) Mandates and own assets'!CU79)</f>
        <v/>
      </c>
      <c r="P150" s="288"/>
    </row>
    <row r="151" spans="1:16" x14ac:dyDescent="0.2">
      <c r="A151" s="7" t="s">
        <v>847</v>
      </c>
      <c r="B151" s="67" t="str">
        <f>IF('4) Mandates and own assets'!B23="","",'4) Mandates and own assets'!B23)</f>
        <v/>
      </c>
      <c r="C151" s="68">
        <f>IF('4) Mandates and own assets'!X23="",0,1)</f>
        <v>0</v>
      </c>
      <c r="D151" s="87" t="str">
        <f>IF(C151=0,"",MAX($D$87:D150)+C151)</f>
        <v/>
      </c>
      <c r="E151" s="93">
        <f>IF('4) Mandates and own assets'!T23="",0,1)</f>
        <v>0</v>
      </c>
      <c r="F151" s="87" t="str">
        <f>IF(E151=0,"",MAX($F$138:F150)+1)</f>
        <v/>
      </c>
      <c r="G151" s="250" t="str">
        <f>IF(F151="","",LOOKUP(F151,'4) Mandates and own assets'!$A$187:$A$236,'4) Mandates and own assets'!$BY$187:$BY$236))</f>
        <v/>
      </c>
      <c r="H151" s="93">
        <f>IF('4) Mandates and own assets'!U23="",0,1)</f>
        <v>0</v>
      </c>
      <c r="I151" s="87" t="str">
        <f>IF(H151=0,"",MAX($I$138:I150)+1)</f>
        <v/>
      </c>
      <c r="J151" s="93">
        <f>IF('4) Mandates and own assets'!W23="",0,1)</f>
        <v>0</v>
      </c>
      <c r="K151" s="87" t="str">
        <f>IF(J151=0,"",MAX($K$138:K150)+1)</f>
        <v/>
      </c>
      <c r="L151" s="93">
        <f>IF('4) Mandates and own assets'!V23="",0,1)</f>
        <v>0</v>
      </c>
      <c r="M151" s="87" t="str">
        <f>IF(L151=0,"",MAX($M$138:M150)+1)</f>
        <v/>
      </c>
      <c r="N151" s="97" t="str">
        <f>IF('4) Mandates and own assets'!X80="","",'4) Mandates and own assets'!X80)</f>
        <v/>
      </c>
      <c r="O151" s="237" t="str">
        <f>IF('4) Mandates and own assets'!X80="","",'4) Mandates and own assets'!CU80)</f>
        <v/>
      </c>
      <c r="P151" s="288"/>
    </row>
    <row r="152" spans="1:16" x14ac:dyDescent="0.2">
      <c r="A152" s="7" t="s">
        <v>848</v>
      </c>
      <c r="B152" s="67" t="str">
        <f>IF('4) Mandates and own assets'!B24="","",'4) Mandates and own assets'!B24)</f>
        <v/>
      </c>
      <c r="C152" s="68">
        <f>IF('4) Mandates and own assets'!X24="",0,1)</f>
        <v>0</v>
      </c>
      <c r="D152" s="87" t="str">
        <f>IF(C152=0,"",MAX($D$87:D151)+C152)</f>
        <v/>
      </c>
      <c r="E152" s="93">
        <f>IF('4) Mandates and own assets'!T24="",0,1)</f>
        <v>0</v>
      </c>
      <c r="F152" s="87" t="str">
        <f>IF(E152=0,"",MAX($F$138:F151)+1)</f>
        <v/>
      </c>
      <c r="G152" s="250" t="str">
        <f>IF(F152="","",LOOKUP(F152,'4) Mandates and own assets'!$A$187:$A$236,'4) Mandates and own assets'!$BY$187:$BY$236))</f>
        <v/>
      </c>
      <c r="H152" s="93">
        <f>IF('4) Mandates and own assets'!U24="",0,1)</f>
        <v>0</v>
      </c>
      <c r="I152" s="87" t="str">
        <f>IF(H152=0,"",MAX($I$138:I151)+1)</f>
        <v/>
      </c>
      <c r="J152" s="93">
        <f>IF('4) Mandates and own assets'!W24="",0,1)</f>
        <v>0</v>
      </c>
      <c r="K152" s="87" t="str">
        <f>IF(J152=0,"",MAX($K$138:K151)+1)</f>
        <v/>
      </c>
      <c r="L152" s="93">
        <f>IF('4) Mandates and own assets'!V24="",0,1)</f>
        <v>0</v>
      </c>
      <c r="M152" s="87" t="str">
        <f>IF(L152=0,"",MAX($M$138:M151)+1)</f>
        <v/>
      </c>
      <c r="N152" s="97" t="str">
        <f>IF('4) Mandates and own assets'!X81="","",'4) Mandates and own assets'!X81)</f>
        <v/>
      </c>
      <c r="O152" s="237" t="str">
        <f>IF('4) Mandates and own assets'!X81="","",'4) Mandates and own assets'!CU81)</f>
        <v/>
      </c>
      <c r="P152" s="288"/>
    </row>
    <row r="153" spans="1:16" x14ac:dyDescent="0.2">
      <c r="A153" s="7" t="s">
        <v>849</v>
      </c>
      <c r="B153" s="67" t="str">
        <f>IF('4) Mandates and own assets'!B25="","",'4) Mandates and own assets'!B25)</f>
        <v/>
      </c>
      <c r="C153" s="68">
        <f>IF('4) Mandates and own assets'!X25="",0,1)</f>
        <v>0</v>
      </c>
      <c r="D153" s="87" t="str">
        <f>IF(C153=0,"",MAX($D$87:D152)+C153)</f>
        <v/>
      </c>
      <c r="E153" s="93">
        <f>IF('4) Mandates and own assets'!T25="",0,1)</f>
        <v>0</v>
      </c>
      <c r="F153" s="87" t="str">
        <f>IF(E153=0,"",MAX($F$138:F152)+1)</f>
        <v/>
      </c>
      <c r="G153" s="250" t="str">
        <f>IF(F153="","",LOOKUP(F153,'4) Mandates and own assets'!$A$187:$A$236,'4) Mandates and own assets'!$BY$187:$BY$236))</f>
        <v/>
      </c>
      <c r="H153" s="93">
        <f>IF('4) Mandates and own assets'!U25="",0,1)</f>
        <v>0</v>
      </c>
      <c r="I153" s="87" t="str">
        <f>IF(H153=0,"",MAX($I$138:I152)+1)</f>
        <v/>
      </c>
      <c r="J153" s="93">
        <f>IF('4) Mandates and own assets'!W25="",0,1)</f>
        <v>0</v>
      </c>
      <c r="K153" s="87" t="str">
        <f>IF(J153=0,"",MAX($K$138:K152)+1)</f>
        <v/>
      </c>
      <c r="L153" s="93">
        <f>IF('4) Mandates and own assets'!V25="",0,1)</f>
        <v>0</v>
      </c>
      <c r="M153" s="87" t="str">
        <f>IF(L153=0,"",MAX($M$138:M152)+1)</f>
        <v/>
      </c>
      <c r="N153" s="97" t="str">
        <f>IF('4) Mandates and own assets'!X82="","",'4) Mandates and own assets'!X82)</f>
        <v/>
      </c>
      <c r="O153" s="237" t="str">
        <f>IF('4) Mandates and own assets'!X82="","",'4) Mandates and own assets'!CU82)</f>
        <v/>
      </c>
      <c r="P153" s="288"/>
    </row>
    <row r="154" spans="1:16" x14ac:dyDescent="0.2">
      <c r="A154" s="7" t="s">
        <v>850</v>
      </c>
      <c r="B154" s="67" t="str">
        <f>IF('4) Mandates and own assets'!B26="","",'4) Mandates and own assets'!B26)</f>
        <v/>
      </c>
      <c r="C154" s="68">
        <f>IF('4) Mandates and own assets'!X26="",0,1)</f>
        <v>0</v>
      </c>
      <c r="D154" s="87" t="str">
        <f>IF(C154=0,"",MAX($D$87:D153)+C154)</f>
        <v/>
      </c>
      <c r="E154" s="93">
        <f>IF('4) Mandates and own assets'!T26="",0,1)</f>
        <v>0</v>
      </c>
      <c r="F154" s="87" t="str">
        <f>IF(E154=0,"",MAX($F$138:F153)+1)</f>
        <v/>
      </c>
      <c r="G154" s="250" t="str">
        <f>IF(F154="","",LOOKUP(F154,'4) Mandates and own assets'!$A$187:$A$236,'4) Mandates and own assets'!$BY$187:$BY$236))</f>
        <v/>
      </c>
      <c r="H154" s="93">
        <f>IF('4) Mandates and own assets'!U26="",0,1)</f>
        <v>0</v>
      </c>
      <c r="I154" s="87" t="str">
        <f>IF(H154=0,"",MAX($I$138:I153)+1)</f>
        <v/>
      </c>
      <c r="J154" s="93">
        <f>IF('4) Mandates and own assets'!W26="",0,1)</f>
        <v>0</v>
      </c>
      <c r="K154" s="87" t="str">
        <f>IF(J154=0,"",MAX($K$138:K153)+1)</f>
        <v/>
      </c>
      <c r="L154" s="93">
        <f>IF('4) Mandates and own assets'!V26="",0,1)</f>
        <v>0</v>
      </c>
      <c r="M154" s="87" t="str">
        <f>IF(L154=0,"",MAX($M$138:M153)+1)</f>
        <v/>
      </c>
      <c r="N154" s="97" t="str">
        <f>IF('4) Mandates and own assets'!X83="","",'4) Mandates and own assets'!X83)</f>
        <v/>
      </c>
      <c r="O154" s="237" t="str">
        <f>IF('4) Mandates and own assets'!X83="","",'4) Mandates and own assets'!CU83)</f>
        <v/>
      </c>
      <c r="P154" s="288"/>
    </row>
    <row r="155" spans="1:16" x14ac:dyDescent="0.2">
      <c r="A155" s="7" t="s">
        <v>851</v>
      </c>
      <c r="B155" s="67" t="str">
        <f>IF('4) Mandates and own assets'!B27="","",'4) Mandates and own assets'!B27)</f>
        <v/>
      </c>
      <c r="C155" s="68">
        <f>IF('4) Mandates and own assets'!X27="",0,1)</f>
        <v>0</v>
      </c>
      <c r="D155" s="87" t="str">
        <f>IF(C155=0,"",MAX($D$87:D154)+C155)</f>
        <v/>
      </c>
      <c r="E155" s="93">
        <f>IF('4) Mandates and own assets'!T27="",0,1)</f>
        <v>0</v>
      </c>
      <c r="F155" s="87" t="str">
        <f>IF(E155=0,"",MAX($F$138:F154)+1)</f>
        <v/>
      </c>
      <c r="G155" s="250" t="str">
        <f>IF(F155="","",LOOKUP(F155,'4) Mandates and own assets'!$A$187:$A$236,'4) Mandates and own assets'!$BY$187:$BY$236))</f>
        <v/>
      </c>
      <c r="H155" s="93">
        <f>IF('4) Mandates and own assets'!U27="",0,1)</f>
        <v>0</v>
      </c>
      <c r="I155" s="87" t="str">
        <f>IF(H155=0,"",MAX($I$138:I154)+1)</f>
        <v/>
      </c>
      <c r="J155" s="93">
        <f>IF('4) Mandates and own assets'!W27="",0,1)</f>
        <v>0</v>
      </c>
      <c r="K155" s="87" t="str">
        <f>IF(J155=0,"",MAX($K$138:K154)+1)</f>
        <v/>
      </c>
      <c r="L155" s="93">
        <f>IF('4) Mandates and own assets'!V27="",0,1)</f>
        <v>0</v>
      </c>
      <c r="M155" s="87" t="str">
        <f>IF(L155=0,"",MAX($M$138:M154)+1)</f>
        <v/>
      </c>
      <c r="N155" s="97" t="str">
        <f>IF('4) Mandates and own assets'!X84="","",'4) Mandates and own assets'!X84)</f>
        <v/>
      </c>
      <c r="O155" s="237" t="str">
        <f>IF('4) Mandates and own assets'!X84="","",'4) Mandates and own assets'!CU84)</f>
        <v/>
      </c>
      <c r="P155" s="288"/>
    </row>
    <row r="156" spans="1:16" x14ac:dyDescent="0.2">
      <c r="A156" s="7" t="s">
        <v>852</v>
      </c>
      <c r="B156" s="67" t="str">
        <f>IF('4) Mandates and own assets'!B28="","",'4) Mandates and own assets'!B28)</f>
        <v/>
      </c>
      <c r="C156" s="68">
        <f>IF('4) Mandates and own assets'!X28="",0,1)</f>
        <v>0</v>
      </c>
      <c r="D156" s="87" t="str">
        <f>IF(C156=0,"",MAX($D$87:D155)+C156)</f>
        <v/>
      </c>
      <c r="E156" s="93">
        <f>IF('4) Mandates and own assets'!T28="",0,1)</f>
        <v>0</v>
      </c>
      <c r="F156" s="87" t="str">
        <f>IF(E156=0,"",MAX($F$138:F155)+1)</f>
        <v/>
      </c>
      <c r="G156" s="250" t="str">
        <f>IF(F156="","",LOOKUP(F156,'4) Mandates and own assets'!$A$187:$A$236,'4) Mandates and own assets'!$BY$187:$BY$236))</f>
        <v/>
      </c>
      <c r="H156" s="93">
        <f>IF('4) Mandates and own assets'!U28="",0,1)</f>
        <v>0</v>
      </c>
      <c r="I156" s="87" t="str">
        <f>IF(H156=0,"",MAX($I$138:I155)+1)</f>
        <v/>
      </c>
      <c r="J156" s="93">
        <f>IF('4) Mandates and own assets'!W28="",0,1)</f>
        <v>0</v>
      </c>
      <c r="K156" s="87" t="str">
        <f>IF(J156=0,"",MAX($K$138:K155)+1)</f>
        <v/>
      </c>
      <c r="L156" s="93">
        <f>IF('4) Mandates and own assets'!V28="",0,1)</f>
        <v>0</v>
      </c>
      <c r="M156" s="87" t="str">
        <f>IF(L156=0,"",MAX($M$138:M155)+1)</f>
        <v/>
      </c>
      <c r="N156" s="97" t="str">
        <f>IF('4) Mandates and own assets'!X85="","",'4) Mandates and own assets'!X85)</f>
        <v/>
      </c>
      <c r="O156" s="237" t="str">
        <f>IF('4) Mandates and own assets'!X85="","",'4) Mandates and own assets'!CU85)</f>
        <v/>
      </c>
      <c r="P156" s="288"/>
    </row>
    <row r="157" spans="1:16" x14ac:dyDescent="0.2">
      <c r="A157" s="7" t="s">
        <v>853</v>
      </c>
      <c r="B157" s="67" t="str">
        <f>IF('4) Mandates and own assets'!B29="","",'4) Mandates and own assets'!B29)</f>
        <v/>
      </c>
      <c r="C157" s="68">
        <f>IF('4) Mandates and own assets'!X29="",0,1)</f>
        <v>0</v>
      </c>
      <c r="D157" s="87" t="str">
        <f>IF(C157=0,"",MAX($D$87:D156)+C157)</f>
        <v/>
      </c>
      <c r="E157" s="93">
        <f>IF('4) Mandates and own assets'!T29="",0,1)</f>
        <v>0</v>
      </c>
      <c r="F157" s="87" t="str">
        <f>IF(E157=0,"",MAX($F$138:F156)+1)</f>
        <v/>
      </c>
      <c r="G157" s="250" t="str">
        <f>IF(F157="","",LOOKUP(F157,'4) Mandates and own assets'!$A$187:$A$236,'4) Mandates and own assets'!$BY$187:$BY$236))</f>
        <v/>
      </c>
      <c r="H157" s="93">
        <f>IF('4) Mandates and own assets'!U29="",0,1)</f>
        <v>0</v>
      </c>
      <c r="I157" s="87" t="str">
        <f>IF(H157=0,"",MAX($I$138:I156)+1)</f>
        <v/>
      </c>
      <c r="J157" s="93">
        <f>IF('4) Mandates and own assets'!W29="",0,1)</f>
        <v>0</v>
      </c>
      <c r="K157" s="87" t="str">
        <f>IF(J157=0,"",MAX($K$138:K156)+1)</f>
        <v/>
      </c>
      <c r="L157" s="93">
        <f>IF('4) Mandates and own assets'!V29="",0,1)</f>
        <v>0</v>
      </c>
      <c r="M157" s="87" t="str">
        <f>IF(L157=0,"",MAX($M$138:M156)+1)</f>
        <v/>
      </c>
      <c r="N157" s="97" t="str">
        <f>IF('4) Mandates and own assets'!X86="","",'4) Mandates and own assets'!X86)</f>
        <v/>
      </c>
      <c r="O157" s="237" t="str">
        <f>IF('4) Mandates and own assets'!X86="","",'4) Mandates and own assets'!CU86)</f>
        <v/>
      </c>
      <c r="P157" s="288"/>
    </row>
    <row r="158" spans="1:16" x14ac:dyDescent="0.2">
      <c r="A158" s="7" t="s">
        <v>854</v>
      </c>
      <c r="B158" s="67" t="str">
        <f>IF('4) Mandates and own assets'!B30="","",'4) Mandates and own assets'!B30)</f>
        <v/>
      </c>
      <c r="C158" s="68">
        <f>IF('4) Mandates and own assets'!X30="",0,1)</f>
        <v>0</v>
      </c>
      <c r="D158" s="87" t="str">
        <f>IF(C158=0,"",MAX($D$87:D157)+C158)</f>
        <v/>
      </c>
      <c r="E158" s="93">
        <f>IF('4) Mandates and own assets'!T30="",0,1)</f>
        <v>0</v>
      </c>
      <c r="F158" s="87" t="str">
        <f>IF(E158=0,"",MAX($F$138:F157)+1)</f>
        <v/>
      </c>
      <c r="G158" s="250" t="str">
        <f>IF(F158="","",LOOKUP(F158,'4) Mandates and own assets'!$A$187:$A$236,'4) Mandates and own assets'!$BY$187:$BY$236))</f>
        <v/>
      </c>
      <c r="H158" s="93">
        <f>IF('4) Mandates and own assets'!U30="",0,1)</f>
        <v>0</v>
      </c>
      <c r="I158" s="87" t="str">
        <f>IF(H158=0,"",MAX($I$138:I157)+1)</f>
        <v/>
      </c>
      <c r="J158" s="93">
        <f>IF('4) Mandates and own assets'!W30="",0,1)</f>
        <v>0</v>
      </c>
      <c r="K158" s="87" t="str">
        <f>IF(J158=0,"",MAX($K$138:K157)+1)</f>
        <v/>
      </c>
      <c r="L158" s="93">
        <f>IF('4) Mandates and own assets'!V30="",0,1)</f>
        <v>0</v>
      </c>
      <c r="M158" s="87" t="str">
        <f>IF(L158=0,"",MAX($M$138:M157)+1)</f>
        <v/>
      </c>
      <c r="N158" s="97" t="str">
        <f>IF('4) Mandates and own assets'!X87="","",'4) Mandates and own assets'!X87)</f>
        <v/>
      </c>
      <c r="O158" s="237" t="str">
        <f>IF('4) Mandates and own assets'!X87="","",'4) Mandates and own assets'!CU87)</f>
        <v/>
      </c>
      <c r="P158" s="288"/>
    </row>
    <row r="159" spans="1:16" x14ac:dyDescent="0.2">
      <c r="A159" s="7" t="s">
        <v>855</v>
      </c>
      <c r="B159" s="67" t="str">
        <f>IF('4) Mandates and own assets'!B31="","",'4) Mandates and own assets'!B31)</f>
        <v/>
      </c>
      <c r="C159" s="68">
        <f>IF('4) Mandates and own assets'!X31="",0,1)</f>
        <v>0</v>
      </c>
      <c r="D159" s="87" t="str">
        <f>IF(C159=0,"",MAX($D$87:D158)+C159)</f>
        <v/>
      </c>
      <c r="E159" s="93">
        <f>IF('4) Mandates and own assets'!T31="",0,1)</f>
        <v>0</v>
      </c>
      <c r="F159" s="87" t="str">
        <f>IF(E159=0,"",MAX($F$138:F158)+1)</f>
        <v/>
      </c>
      <c r="G159" s="250" t="str">
        <f>IF(F159="","",LOOKUP(F159,'4) Mandates and own assets'!$A$187:$A$236,'4) Mandates and own assets'!$BY$187:$BY$236))</f>
        <v/>
      </c>
      <c r="H159" s="93">
        <f>IF('4) Mandates and own assets'!U31="",0,1)</f>
        <v>0</v>
      </c>
      <c r="I159" s="87" t="str">
        <f>IF(H159=0,"",MAX($I$138:I158)+1)</f>
        <v/>
      </c>
      <c r="J159" s="93">
        <f>IF('4) Mandates and own assets'!W31="",0,1)</f>
        <v>0</v>
      </c>
      <c r="K159" s="87" t="str">
        <f>IF(J159=0,"",MAX($K$138:K158)+1)</f>
        <v/>
      </c>
      <c r="L159" s="93">
        <f>IF('4) Mandates and own assets'!V31="",0,1)</f>
        <v>0</v>
      </c>
      <c r="M159" s="87" t="str">
        <f>IF(L159=0,"",MAX($M$138:M158)+1)</f>
        <v/>
      </c>
      <c r="N159" s="97" t="str">
        <f>IF('4) Mandates and own assets'!X88="","",'4) Mandates and own assets'!X88)</f>
        <v/>
      </c>
      <c r="O159" s="237" t="str">
        <f>IF('4) Mandates and own assets'!X88="","",'4) Mandates and own assets'!CU88)</f>
        <v/>
      </c>
      <c r="P159" s="288"/>
    </row>
    <row r="160" spans="1:16" x14ac:dyDescent="0.2">
      <c r="A160" s="7" t="s">
        <v>856</v>
      </c>
      <c r="B160" s="67" t="str">
        <f>IF('4) Mandates and own assets'!B32="","",'4) Mandates and own assets'!B32)</f>
        <v/>
      </c>
      <c r="C160" s="68">
        <f>IF('4) Mandates and own assets'!X32="",0,1)</f>
        <v>0</v>
      </c>
      <c r="D160" s="87" t="str">
        <f>IF(C160=0,"",MAX($D$87:D159)+C160)</f>
        <v/>
      </c>
      <c r="E160" s="93">
        <f>IF('4) Mandates and own assets'!T32="",0,1)</f>
        <v>0</v>
      </c>
      <c r="F160" s="87" t="str">
        <f>IF(E160=0,"",MAX($F$138:F159)+1)</f>
        <v/>
      </c>
      <c r="G160" s="250" t="str">
        <f>IF(F160="","",LOOKUP(F160,'4) Mandates and own assets'!$A$187:$A$236,'4) Mandates and own assets'!$BY$187:$BY$236))</f>
        <v/>
      </c>
      <c r="H160" s="93">
        <f>IF('4) Mandates and own assets'!U32="",0,1)</f>
        <v>0</v>
      </c>
      <c r="I160" s="87" t="str">
        <f>IF(H160=0,"",MAX($I$138:I159)+1)</f>
        <v/>
      </c>
      <c r="J160" s="93">
        <f>IF('4) Mandates and own assets'!W32="",0,1)</f>
        <v>0</v>
      </c>
      <c r="K160" s="87" t="str">
        <f>IF(J160=0,"",MAX($K$138:K159)+1)</f>
        <v/>
      </c>
      <c r="L160" s="93">
        <f>IF('4) Mandates and own assets'!V32="",0,1)</f>
        <v>0</v>
      </c>
      <c r="M160" s="87" t="str">
        <f>IF(L160=0,"",MAX($M$138:M159)+1)</f>
        <v/>
      </c>
      <c r="N160" s="97" t="str">
        <f>IF('4) Mandates and own assets'!X89="","",'4) Mandates and own assets'!X89)</f>
        <v/>
      </c>
      <c r="O160" s="237" t="str">
        <f>IF('4) Mandates and own assets'!X89="","",'4) Mandates and own assets'!CU89)</f>
        <v/>
      </c>
      <c r="P160" s="288"/>
    </row>
    <row r="161" spans="1:16" x14ac:dyDescent="0.2">
      <c r="A161" s="7" t="s">
        <v>857</v>
      </c>
      <c r="B161" s="67" t="str">
        <f>IF('4) Mandates and own assets'!B33="","",'4) Mandates and own assets'!B33)</f>
        <v/>
      </c>
      <c r="C161" s="68">
        <f>IF('4) Mandates and own assets'!X33="",0,1)</f>
        <v>0</v>
      </c>
      <c r="D161" s="87" t="str">
        <f>IF(C161=0,"",MAX($D$87:D160)+C161)</f>
        <v/>
      </c>
      <c r="E161" s="93">
        <f>IF('4) Mandates and own assets'!T33="",0,1)</f>
        <v>0</v>
      </c>
      <c r="F161" s="87" t="str">
        <f>IF(E161=0,"",MAX($F$138:F160)+1)</f>
        <v/>
      </c>
      <c r="G161" s="250" t="str">
        <f>IF(F161="","",LOOKUP(F161,'4) Mandates and own assets'!$A$187:$A$236,'4) Mandates and own assets'!$BY$187:$BY$236))</f>
        <v/>
      </c>
      <c r="H161" s="93">
        <f>IF('4) Mandates and own assets'!U33="",0,1)</f>
        <v>0</v>
      </c>
      <c r="I161" s="87" t="str">
        <f>IF(H161=0,"",MAX($I$138:I160)+1)</f>
        <v/>
      </c>
      <c r="J161" s="93">
        <f>IF('4) Mandates and own assets'!W33="",0,1)</f>
        <v>0</v>
      </c>
      <c r="K161" s="87" t="str">
        <f>IF(J161=0,"",MAX($K$138:K160)+1)</f>
        <v/>
      </c>
      <c r="L161" s="93">
        <f>IF('4) Mandates and own assets'!V33="",0,1)</f>
        <v>0</v>
      </c>
      <c r="M161" s="87" t="str">
        <f>IF(L161=0,"",MAX($M$138:M160)+1)</f>
        <v/>
      </c>
      <c r="N161" s="97" t="str">
        <f>IF('4) Mandates and own assets'!X90="","",'4) Mandates and own assets'!X90)</f>
        <v/>
      </c>
      <c r="O161" s="237" t="str">
        <f>IF('4) Mandates and own assets'!X90="","",'4) Mandates and own assets'!CU90)</f>
        <v/>
      </c>
      <c r="P161" s="288"/>
    </row>
    <row r="162" spans="1:16" x14ac:dyDescent="0.2">
      <c r="A162" s="7" t="s">
        <v>858</v>
      </c>
      <c r="B162" s="67" t="str">
        <f>IF('4) Mandates and own assets'!B34="","",'4) Mandates and own assets'!B34)</f>
        <v/>
      </c>
      <c r="C162" s="68">
        <f>IF('4) Mandates and own assets'!X34="",0,1)</f>
        <v>0</v>
      </c>
      <c r="D162" s="87" t="str">
        <f>IF(C162=0,"",MAX($D$87:D161)+C162)</f>
        <v/>
      </c>
      <c r="E162" s="93">
        <f>IF('4) Mandates and own assets'!T34="",0,1)</f>
        <v>0</v>
      </c>
      <c r="F162" s="87" t="str">
        <f>IF(E162=0,"",MAX($F$138:F161)+1)</f>
        <v/>
      </c>
      <c r="G162" s="250" t="str">
        <f>IF(F162="","",LOOKUP(F162,'4) Mandates and own assets'!$A$187:$A$236,'4) Mandates and own assets'!$BY$187:$BY$236))</f>
        <v/>
      </c>
      <c r="H162" s="93">
        <f>IF('4) Mandates and own assets'!U34="",0,1)</f>
        <v>0</v>
      </c>
      <c r="I162" s="87" t="str">
        <f>IF(H162=0,"",MAX($I$138:I161)+1)</f>
        <v/>
      </c>
      <c r="J162" s="93">
        <f>IF('4) Mandates and own assets'!W34="",0,1)</f>
        <v>0</v>
      </c>
      <c r="K162" s="87" t="str">
        <f>IF(J162=0,"",MAX($K$138:K161)+1)</f>
        <v/>
      </c>
      <c r="L162" s="93">
        <f>IF('4) Mandates and own assets'!V34="",0,1)</f>
        <v>0</v>
      </c>
      <c r="M162" s="87" t="str">
        <f>IF(L162=0,"",MAX($M$138:M161)+1)</f>
        <v/>
      </c>
      <c r="N162" s="97" t="str">
        <f>IF('4) Mandates and own assets'!X91="","",'4) Mandates and own assets'!X91)</f>
        <v/>
      </c>
      <c r="O162" s="237" t="str">
        <f>IF('4) Mandates and own assets'!X91="","",'4) Mandates and own assets'!CU91)</f>
        <v/>
      </c>
      <c r="P162" s="288"/>
    </row>
    <row r="163" spans="1:16" x14ac:dyDescent="0.2">
      <c r="A163" s="7" t="s">
        <v>859</v>
      </c>
      <c r="B163" s="67" t="str">
        <f>IF('4) Mandates and own assets'!B35="","",'4) Mandates and own assets'!B35)</f>
        <v/>
      </c>
      <c r="C163" s="68">
        <f>IF('4) Mandates and own assets'!X35="",0,1)</f>
        <v>0</v>
      </c>
      <c r="D163" s="87" t="str">
        <f>IF(C163=0,"",MAX($D$87:D162)+C163)</f>
        <v/>
      </c>
      <c r="E163" s="93">
        <f>IF('4) Mandates and own assets'!T35="",0,1)</f>
        <v>0</v>
      </c>
      <c r="F163" s="87" t="str">
        <f>IF(E163=0,"",MAX($F$138:F162)+1)</f>
        <v/>
      </c>
      <c r="G163" s="250" t="str">
        <f>IF(F163="","",LOOKUP(F163,'4) Mandates and own assets'!$A$187:$A$236,'4) Mandates and own assets'!$BY$187:$BY$236))</f>
        <v/>
      </c>
      <c r="H163" s="93">
        <f>IF('4) Mandates and own assets'!U35="",0,1)</f>
        <v>0</v>
      </c>
      <c r="I163" s="87" t="str">
        <f>IF(H163=0,"",MAX($I$138:I162)+1)</f>
        <v/>
      </c>
      <c r="J163" s="93">
        <f>IF('4) Mandates and own assets'!W35="",0,1)</f>
        <v>0</v>
      </c>
      <c r="K163" s="87" t="str">
        <f>IF(J163=0,"",MAX($K$138:K162)+1)</f>
        <v/>
      </c>
      <c r="L163" s="93">
        <f>IF('4) Mandates and own assets'!V35="",0,1)</f>
        <v>0</v>
      </c>
      <c r="M163" s="87" t="str">
        <f>IF(L163=0,"",MAX($M$138:M162)+1)</f>
        <v/>
      </c>
      <c r="N163" s="97" t="str">
        <f>IF('4) Mandates and own assets'!X92="","",'4) Mandates and own assets'!X92)</f>
        <v/>
      </c>
      <c r="O163" s="237" t="str">
        <f>IF('4) Mandates and own assets'!X92="","",'4) Mandates and own assets'!CU92)</f>
        <v/>
      </c>
      <c r="P163" s="288"/>
    </row>
    <row r="164" spans="1:16" x14ac:dyDescent="0.2">
      <c r="A164" s="7" t="s">
        <v>860</v>
      </c>
      <c r="B164" s="67" t="str">
        <f>IF('4) Mandates and own assets'!B36="","",'4) Mandates and own assets'!B36)</f>
        <v/>
      </c>
      <c r="C164" s="68">
        <f>IF('4) Mandates and own assets'!X36="",0,1)</f>
        <v>0</v>
      </c>
      <c r="D164" s="87" t="str">
        <f>IF(C164=0,"",MAX($D$87:D163)+C164)</f>
        <v/>
      </c>
      <c r="E164" s="93">
        <f>IF('4) Mandates and own assets'!T36="",0,1)</f>
        <v>0</v>
      </c>
      <c r="F164" s="87" t="str">
        <f>IF(E164=0,"",MAX($F$138:F163)+1)</f>
        <v/>
      </c>
      <c r="G164" s="250" t="str">
        <f>IF(F164="","",LOOKUP(F164,'4) Mandates and own assets'!$A$187:$A$236,'4) Mandates and own assets'!$BY$187:$BY$236))</f>
        <v/>
      </c>
      <c r="H164" s="93">
        <f>IF('4) Mandates and own assets'!U36="",0,1)</f>
        <v>0</v>
      </c>
      <c r="I164" s="87" t="str">
        <f>IF(H164=0,"",MAX($I$138:I163)+1)</f>
        <v/>
      </c>
      <c r="J164" s="93">
        <f>IF('4) Mandates and own assets'!W36="",0,1)</f>
        <v>0</v>
      </c>
      <c r="K164" s="87" t="str">
        <f>IF(J164=0,"",MAX($K$138:K163)+1)</f>
        <v/>
      </c>
      <c r="L164" s="93">
        <f>IF('4) Mandates and own assets'!V36="",0,1)</f>
        <v>0</v>
      </c>
      <c r="M164" s="87" t="str">
        <f>IF(L164=0,"",MAX($M$138:M163)+1)</f>
        <v/>
      </c>
      <c r="N164" s="97" t="str">
        <f>IF('4) Mandates and own assets'!X93="","",'4) Mandates and own assets'!X93)</f>
        <v/>
      </c>
      <c r="O164" s="237" t="str">
        <f>IF('4) Mandates and own assets'!X93="","",'4) Mandates and own assets'!CU93)</f>
        <v/>
      </c>
      <c r="P164" s="288"/>
    </row>
    <row r="165" spans="1:16" x14ac:dyDescent="0.2">
      <c r="A165" s="7" t="s">
        <v>861</v>
      </c>
      <c r="B165" s="67" t="str">
        <f>IF('4) Mandates and own assets'!B37="","",'4) Mandates and own assets'!B37)</f>
        <v/>
      </c>
      <c r="C165" s="68">
        <f>IF('4) Mandates and own assets'!X37="",0,1)</f>
        <v>0</v>
      </c>
      <c r="D165" s="87" t="str">
        <f>IF(C165=0,"",MAX($D$87:D164)+C165)</f>
        <v/>
      </c>
      <c r="E165" s="93">
        <f>IF('4) Mandates and own assets'!T37="",0,1)</f>
        <v>0</v>
      </c>
      <c r="F165" s="87" t="str">
        <f>IF(E165=0,"",MAX($F$138:F164)+1)</f>
        <v/>
      </c>
      <c r="G165" s="250" t="str">
        <f>IF(F165="","",LOOKUP(F165,'4) Mandates and own assets'!$A$187:$A$236,'4) Mandates and own assets'!$BY$187:$BY$236))</f>
        <v/>
      </c>
      <c r="H165" s="93">
        <f>IF('4) Mandates and own assets'!U37="",0,1)</f>
        <v>0</v>
      </c>
      <c r="I165" s="87" t="str">
        <f>IF(H165=0,"",MAX($I$138:I164)+1)</f>
        <v/>
      </c>
      <c r="J165" s="93">
        <f>IF('4) Mandates and own assets'!W37="",0,1)</f>
        <v>0</v>
      </c>
      <c r="K165" s="87" t="str">
        <f>IF(J165=0,"",MAX($K$138:K164)+1)</f>
        <v/>
      </c>
      <c r="L165" s="93">
        <f>IF('4) Mandates and own assets'!V37="",0,1)</f>
        <v>0</v>
      </c>
      <c r="M165" s="87" t="str">
        <f>IF(L165=0,"",MAX($M$138:M164)+1)</f>
        <v/>
      </c>
      <c r="N165" s="97" t="str">
        <f>IF('4) Mandates and own assets'!X94="","",'4) Mandates and own assets'!X94)</f>
        <v/>
      </c>
      <c r="O165" s="237" t="str">
        <f>IF('4) Mandates and own assets'!X94="","",'4) Mandates and own assets'!CU94)</f>
        <v/>
      </c>
      <c r="P165" s="288"/>
    </row>
    <row r="166" spans="1:16" x14ac:dyDescent="0.2">
      <c r="A166" s="7" t="s">
        <v>862</v>
      </c>
      <c r="B166" s="67" t="str">
        <f>IF('4) Mandates and own assets'!B38="","",'4) Mandates and own assets'!B38)</f>
        <v/>
      </c>
      <c r="C166" s="68">
        <f>IF('4) Mandates and own assets'!X38="",0,1)</f>
        <v>0</v>
      </c>
      <c r="D166" s="87" t="str">
        <f>IF(C166=0,"",MAX($D$87:D165)+C166)</f>
        <v/>
      </c>
      <c r="E166" s="93">
        <f>IF('4) Mandates and own assets'!T38="",0,1)</f>
        <v>0</v>
      </c>
      <c r="F166" s="87" t="str">
        <f>IF(E166=0,"",MAX($F$138:F165)+1)</f>
        <v/>
      </c>
      <c r="G166" s="250" t="str">
        <f>IF(F166="","",LOOKUP(F166,'4) Mandates and own assets'!$A$187:$A$236,'4) Mandates and own assets'!$BY$187:$BY$236))</f>
        <v/>
      </c>
      <c r="H166" s="93">
        <f>IF('4) Mandates and own assets'!U38="",0,1)</f>
        <v>0</v>
      </c>
      <c r="I166" s="87" t="str">
        <f>IF(H166=0,"",MAX($I$138:I165)+1)</f>
        <v/>
      </c>
      <c r="J166" s="93">
        <f>IF('4) Mandates and own assets'!W38="",0,1)</f>
        <v>0</v>
      </c>
      <c r="K166" s="87" t="str">
        <f>IF(J166=0,"",MAX($K$138:K165)+1)</f>
        <v/>
      </c>
      <c r="L166" s="93">
        <f>IF('4) Mandates and own assets'!V38="",0,1)</f>
        <v>0</v>
      </c>
      <c r="M166" s="87" t="str">
        <f>IF(L166=0,"",MAX($M$138:M165)+1)</f>
        <v/>
      </c>
      <c r="N166" s="97" t="str">
        <f>IF('4) Mandates and own assets'!X95="","",'4) Mandates and own assets'!X95)</f>
        <v/>
      </c>
      <c r="O166" s="237" t="str">
        <f>IF('4) Mandates and own assets'!X95="","",'4) Mandates and own assets'!CU95)</f>
        <v/>
      </c>
      <c r="P166" s="288"/>
    </row>
    <row r="167" spans="1:16" x14ac:dyDescent="0.2">
      <c r="A167" s="7" t="s">
        <v>863</v>
      </c>
      <c r="B167" s="67" t="str">
        <f>IF('4) Mandates and own assets'!B39="","",'4) Mandates and own assets'!B39)</f>
        <v/>
      </c>
      <c r="C167" s="68">
        <f>IF('4) Mandates and own assets'!X39="",0,1)</f>
        <v>0</v>
      </c>
      <c r="D167" s="87" t="str">
        <f>IF(C167=0,"",MAX($D$87:D166)+C167)</f>
        <v/>
      </c>
      <c r="E167" s="93">
        <f>IF('4) Mandates and own assets'!T39="",0,1)</f>
        <v>0</v>
      </c>
      <c r="F167" s="87" t="str">
        <f>IF(E167=0,"",MAX($F$138:F166)+1)</f>
        <v/>
      </c>
      <c r="G167" s="250" t="str">
        <f>IF(F167="","",LOOKUP(F167,'4) Mandates and own assets'!$A$187:$A$236,'4) Mandates and own assets'!$BY$187:$BY$236))</f>
        <v/>
      </c>
      <c r="H167" s="93">
        <f>IF('4) Mandates and own assets'!U39="",0,1)</f>
        <v>0</v>
      </c>
      <c r="I167" s="87" t="str">
        <f>IF(H167=0,"",MAX($I$138:I166)+1)</f>
        <v/>
      </c>
      <c r="J167" s="93">
        <f>IF('4) Mandates and own assets'!W39="",0,1)</f>
        <v>0</v>
      </c>
      <c r="K167" s="87" t="str">
        <f>IF(J167=0,"",MAX($K$138:K166)+1)</f>
        <v/>
      </c>
      <c r="L167" s="93">
        <f>IF('4) Mandates and own assets'!V39="",0,1)</f>
        <v>0</v>
      </c>
      <c r="M167" s="87" t="str">
        <f>IF(L167=0,"",MAX($M$138:M166)+1)</f>
        <v/>
      </c>
      <c r="N167" s="97" t="str">
        <f>IF('4) Mandates and own assets'!X96="","",'4) Mandates and own assets'!X96)</f>
        <v/>
      </c>
      <c r="O167" s="237" t="str">
        <f>IF('4) Mandates and own assets'!X96="","",'4) Mandates and own assets'!CU96)</f>
        <v/>
      </c>
      <c r="P167" s="288"/>
    </row>
    <row r="168" spans="1:16" x14ac:dyDescent="0.2">
      <c r="A168" s="7" t="s">
        <v>864</v>
      </c>
      <c r="B168" s="67" t="str">
        <f>IF('4) Mandates and own assets'!B40="","",'4) Mandates and own assets'!B40)</f>
        <v/>
      </c>
      <c r="C168" s="68">
        <f>IF('4) Mandates and own assets'!X40="",0,1)</f>
        <v>0</v>
      </c>
      <c r="D168" s="87" t="str">
        <f>IF(C168=0,"",MAX($D$87:D167)+C168)</f>
        <v/>
      </c>
      <c r="E168" s="93">
        <f>IF('4) Mandates and own assets'!T40="",0,1)</f>
        <v>0</v>
      </c>
      <c r="F168" s="87" t="str">
        <f>IF(E168=0,"",MAX($F$138:F167)+1)</f>
        <v/>
      </c>
      <c r="G168" s="250" t="str">
        <f>IF(F168="","",LOOKUP(F168,'4) Mandates and own assets'!$A$187:$A$236,'4) Mandates and own assets'!$BY$187:$BY$236))</f>
        <v/>
      </c>
      <c r="H168" s="93">
        <f>IF('4) Mandates and own assets'!U40="",0,1)</f>
        <v>0</v>
      </c>
      <c r="I168" s="87" t="str">
        <f>IF(H168=0,"",MAX($I$138:I167)+1)</f>
        <v/>
      </c>
      <c r="J168" s="93">
        <f>IF('4) Mandates and own assets'!W40="",0,1)</f>
        <v>0</v>
      </c>
      <c r="K168" s="87" t="str">
        <f>IF(J168=0,"",MAX($K$138:K167)+1)</f>
        <v/>
      </c>
      <c r="L168" s="93">
        <f>IF('4) Mandates and own assets'!V40="",0,1)</f>
        <v>0</v>
      </c>
      <c r="M168" s="87" t="str">
        <f>IF(L168=0,"",MAX($M$138:M167)+1)</f>
        <v/>
      </c>
      <c r="N168" s="97" t="str">
        <f>IF('4) Mandates and own assets'!X97="","",'4) Mandates and own assets'!X97)</f>
        <v/>
      </c>
      <c r="O168" s="237" t="str">
        <f>IF('4) Mandates and own assets'!X97="","",'4) Mandates and own assets'!CU97)</f>
        <v/>
      </c>
      <c r="P168" s="288"/>
    </row>
    <row r="169" spans="1:16" x14ac:dyDescent="0.2">
      <c r="A169" s="7" t="s">
        <v>865</v>
      </c>
      <c r="B169" s="67" t="str">
        <f>IF('4) Mandates and own assets'!B41="","",'4) Mandates and own assets'!B41)</f>
        <v/>
      </c>
      <c r="C169" s="68">
        <f>IF('4) Mandates and own assets'!X41="",0,1)</f>
        <v>0</v>
      </c>
      <c r="D169" s="87" t="str">
        <f>IF(C169=0,"",MAX($D$87:D168)+C169)</f>
        <v/>
      </c>
      <c r="E169" s="93">
        <f>IF('4) Mandates and own assets'!T41="",0,1)</f>
        <v>0</v>
      </c>
      <c r="F169" s="87" t="str">
        <f>IF(E169=0,"",MAX($F$138:F168)+1)</f>
        <v/>
      </c>
      <c r="G169" s="250" t="str">
        <f>IF(F169="","",LOOKUP(F169,'4) Mandates and own assets'!$A$187:$A$236,'4) Mandates and own assets'!$BY$187:$BY$236))</f>
        <v/>
      </c>
      <c r="H169" s="93">
        <f>IF('4) Mandates and own assets'!U41="",0,1)</f>
        <v>0</v>
      </c>
      <c r="I169" s="87" t="str">
        <f>IF(H169=0,"",MAX($I$138:I168)+1)</f>
        <v/>
      </c>
      <c r="J169" s="93">
        <f>IF('4) Mandates and own assets'!W41="",0,1)</f>
        <v>0</v>
      </c>
      <c r="K169" s="87" t="str">
        <f>IF(J169=0,"",MAX($K$138:K168)+1)</f>
        <v/>
      </c>
      <c r="L169" s="93">
        <f>IF('4) Mandates and own assets'!V41="",0,1)</f>
        <v>0</v>
      </c>
      <c r="M169" s="87" t="str">
        <f>IF(L169=0,"",MAX($M$138:M168)+1)</f>
        <v/>
      </c>
      <c r="N169" s="97" t="str">
        <f>IF('4) Mandates and own assets'!X98="","",'4) Mandates and own assets'!X98)</f>
        <v/>
      </c>
      <c r="O169" s="237" t="str">
        <f>IF('4) Mandates and own assets'!X98="","",'4) Mandates and own assets'!CU98)</f>
        <v/>
      </c>
      <c r="P169" s="288"/>
    </row>
    <row r="170" spans="1:16" x14ac:dyDescent="0.2">
      <c r="A170" s="7" t="s">
        <v>866</v>
      </c>
      <c r="B170" s="67" t="str">
        <f>IF('4) Mandates and own assets'!B42="","",'4) Mandates and own assets'!B42)</f>
        <v/>
      </c>
      <c r="C170" s="68">
        <f>IF('4) Mandates and own assets'!X42="",0,1)</f>
        <v>0</v>
      </c>
      <c r="D170" s="87" t="str">
        <f>IF(C170=0,"",MAX($D$87:D169)+C170)</f>
        <v/>
      </c>
      <c r="E170" s="93">
        <f>IF('4) Mandates and own assets'!T42="",0,1)</f>
        <v>0</v>
      </c>
      <c r="F170" s="87" t="str">
        <f>IF(E170=0,"",MAX($F$138:F169)+1)</f>
        <v/>
      </c>
      <c r="G170" s="250" t="str">
        <f>IF(F170="","",LOOKUP(F170,'4) Mandates and own assets'!$A$187:$A$236,'4) Mandates and own assets'!$BY$187:$BY$236))</f>
        <v/>
      </c>
      <c r="H170" s="93">
        <f>IF('4) Mandates and own assets'!U42="",0,1)</f>
        <v>0</v>
      </c>
      <c r="I170" s="87" t="str">
        <f>IF(H170=0,"",MAX($I$138:I169)+1)</f>
        <v/>
      </c>
      <c r="J170" s="93">
        <f>IF('4) Mandates and own assets'!W42="",0,1)</f>
        <v>0</v>
      </c>
      <c r="K170" s="87" t="str">
        <f>IF(J170=0,"",MAX($K$138:K169)+1)</f>
        <v/>
      </c>
      <c r="L170" s="93">
        <f>IF('4) Mandates and own assets'!V42="",0,1)</f>
        <v>0</v>
      </c>
      <c r="M170" s="87" t="str">
        <f>IF(L170=0,"",MAX($M$138:M169)+1)</f>
        <v/>
      </c>
      <c r="N170" s="97" t="str">
        <f>IF('4) Mandates and own assets'!X99="","",'4) Mandates and own assets'!X99)</f>
        <v/>
      </c>
      <c r="O170" s="237" t="str">
        <f>IF('4) Mandates and own assets'!X99="","",'4) Mandates and own assets'!CU99)</f>
        <v/>
      </c>
      <c r="P170" s="288"/>
    </row>
    <row r="171" spans="1:16" x14ac:dyDescent="0.2">
      <c r="A171" s="7" t="s">
        <v>867</v>
      </c>
      <c r="B171" s="67" t="str">
        <f>IF('4) Mandates and own assets'!B43="","",'4) Mandates and own assets'!B43)</f>
        <v/>
      </c>
      <c r="C171" s="68">
        <f>IF('4) Mandates and own assets'!X43="",0,1)</f>
        <v>0</v>
      </c>
      <c r="D171" s="87" t="str">
        <f>IF(C171=0,"",MAX($D$87:D170)+C171)</f>
        <v/>
      </c>
      <c r="E171" s="93">
        <f>IF('4) Mandates and own assets'!T43="",0,1)</f>
        <v>0</v>
      </c>
      <c r="F171" s="87" t="str">
        <f>IF(E171=0,"",MAX($F$138:F170)+1)</f>
        <v/>
      </c>
      <c r="G171" s="250" t="str">
        <f>IF(F171="","",LOOKUP(F171,'4) Mandates and own assets'!$A$187:$A$236,'4) Mandates and own assets'!$BY$187:$BY$236))</f>
        <v/>
      </c>
      <c r="H171" s="93">
        <f>IF('4) Mandates and own assets'!U43="",0,1)</f>
        <v>0</v>
      </c>
      <c r="I171" s="87" t="str">
        <f>IF(H171=0,"",MAX($I$138:I170)+1)</f>
        <v/>
      </c>
      <c r="J171" s="93">
        <f>IF('4) Mandates and own assets'!W43="",0,1)</f>
        <v>0</v>
      </c>
      <c r="K171" s="87" t="str">
        <f>IF(J171=0,"",MAX($K$138:K170)+1)</f>
        <v/>
      </c>
      <c r="L171" s="93">
        <f>IF('4) Mandates and own assets'!V43="",0,1)</f>
        <v>0</v>
      </c>
      <c r="M171" s="87" t="str">
        <f>IF(L171=0,"",MAX($M$138:M170)+1)</f>
        <v/>
      </c>
      <c r="N171" s="97" t="str">
        <f>IF('4) Mandates and own assets'!X100="","",'4) Mandates and own assets'!X100)</f>
        <v/>
      </c>
      <c r="O171" s="237" t="str">
        <f>IF('4) Mandates and own assets'!X100="","",'4) Mandates and own assets'!CU100)</f>
        <v/>
      </c>
      <c r="P171" s="288"/>
    </row>
    <row r="172" spans="1:16" x14ac:dyDescent="0.2">
      <c r="A172" s="7" t="s">
        <v>868</v>
      </c>
      <c r="B172" s="67" t="str">
        <f>IF('4) Mandates and own assets'!B44="","",'4) Mandates and own assets'!B44)</f>
        <v/>
      </c>
      <c r="C172" s="68">
        <f>IF('4) Mandates and own assets'!X44="",0,1)</f>
        <v>0</v>
      </c>
      <c r="D172" s="87" t="str">
        <f>IF(C172=0,"",MAX($D$87:D171)+C172)</f>
        <v/>
      </c>
      <c r="E172" s="93">
        <f>IF('4) Mandates and own assets'!T44="",0,1)</f>
        <v>0</v>
      </c>
      <c r="F172" s="87" t="str">
        <f>IF(E172=0,"",MAX($F$138:F171)+1)</f>
        <v/>
      </c>
      <c r="G172" s="250" t="str">
        <f>IF(F172="","",LOOKUP(F172,'4) Mandates and own assets'!$A$187:$A$236,'4) Mandates and own assets'!$BY$187:$BY$236))</f>
        <v/>
      </c>
      <c r="H172" s="93">
        <f>IF('4) Mandates and own assets'!U44="",0,1)</f>
        <v>0</v>
      </c>
      <c r="I172" s="87" t="str">
        <f>IF(H172=0,"",MAX($I$138:I171)+1)</f>
        <v/>
      </c>
      <c r="J172" s="93">
        <f>IF('4) Mandates and own assets'!W44="",0,1)</f>
        <v>0</v>
      </c>
      <c r="K172" s="87" t="str">
        <f>IF(J172=0,"",MAX($K$138:K171)+1)</f>
        <v/>
      </c>
      <c r="L172" s="93">
        <f>IF('4) Mandates and own assets'!V44="",0,1)</f>
        <v>0</v>
      </c>
      <c r="M172" s="87" t="str">
        <f>IF(L172=0,"",MAX($M$138:M171)+1)</f>
        <v/>
      </c>
      <c r="N172" s="97" t="str">
        <f>IF('4) Mandates and own assets'!X101="","",'4) Mandates and own assets'!X101)</f>
        <v/>
      </c>
      <c r="O172" s="237" t="str">
        <f>IF('4) Mandates and own assets'!X101="","",'4) Mandates and own assets'!CU101)</f>
        <v/>
      </c>
      <c r="P172" s="288"/>
    </row>
    <row r="173" spans="1:16" x14ac:dyDescent="0.2">
      <c r="A173" s="7" t="s">
        <v>869</v>
      </c>
      <c r="B173" s="67" t="str">
        <f>IF('4) Mandates and own assets'!B45="","",'4) Mandates and own assets'!B45)</f>
        <v/>
      </c>
      <c r="C173" s="68">
        <f>IF('4) Mandates and own assets'!X45="",0,1)</f>
        <v>0</v>
      </c>
      <c r="D173" s="87" t="str">
        <f>IF(C173=0,"",MAX($D$87:D172)+C173)</f>
        <v/>
      </c>
      <c r="E173" s="93">
        <f>IF('4) Mandates and own assets'!T45="",0,1)</f>
        <v>0</v>
      </c>
      <c r="F173" s="87" t="str">
        <f>IF(E173=0,"",MAX($F$138:F172)+1)</f>
        <v/>
      </c>
      <c r="G173" s="250" t="str">
        <f>IF(F173="","",LOOKUP(F173,'4) Mandates and own assets'!$A$187:$A$236,'4) Mandates and own assets'!$BY$187:$BY$236))</f>
        <v/>
      </c>
      <c r="H173" s="93">
        <f>IF('4) Mandates and own assets'!U45="",0,1)</f>
        <v>0</v>
      </c>
      <c r="I173" s="87" t="str">
        <f>IF(H173=0,"",MAX($I$138:I172)+1)</f>
        <v/>
      </c>
      <c r="J173" s="93">
        <f>IF('4) Mandates and own assets'!W45="",0,1)</f>
        <v>0</v>
      </c>
      <c r="K173" s="87" t="str">
        <f>IF(J173=0,"",MAX($K$138:K172)+1)</f>
        <v/>
      </c>
      <c r="L173" s="93">
        <f>IF('4) Mandates and own assets'!V45="",0,1)</f>
        <v>0</v>
      </c>
      <c r="M173" s="87" t="str">
        <f>IF(L173=0,"",MAX($M$138:M172)+1)</f>
        <v/>
      </c>
      <c r="N173" s="97" t="str">
        <f>IF('4) Mandates and own assets'!X102="","",'4) Mandates and own assets'!X102)</f>
        <v/>
      </c>
      <c r="O173" s="237" t="str">
        <f>IF('4) Mandates and own assets'!X102="","",'4) Mandates and own assets'!CU102)</f>
        <v/>
      </c>
      <c r="P173" s="288"/>
    </row>
    <row r="174" spans="1:16" x14ac:dyDescent="0.2">
      <c r="A174" s="7" t="s">
        <v>870</v>
      </c>
      <c r="B174" s="67" t="str">
        <f>IF('4) Mandates and own assets'!B46="","",'4) Mandates and own assets'!B46)</f>
        <v/>
      </c>
      <c r="C174" s="68">
        <f>IF('4) Mandates and own assets'!X46="",0,1)</f>
        <v>0</v>
      </c>
      <c r="D174" s="87" t="str">
        <f>IF(C174=0,"",MAX($D$87:D173)+C174)</f>
        <v/>
      </c>
      <c r="E174" s="93">
        <f>IF('4) Mandates and own assets'!T46="",0,1)</f>
        <v>0</v>
      </c>
      <c r="F174" s="87" t="str">
        <f>IF(E174=0,"",MAX($F$138:F173)+1)</f>
        <v/>
      </c>
      <c r="G174" s="250" t="str">
        <f>IF(F174="","",LOOKUP(F174,'4) Mandates and own assets'!$A$187:$A$236,'4) Mandates and own assets'!$BY$187:$BY$236))</f>
        <v/>
      </c>
      <c r="H174" s="93">
        <f>IF('4) Mandates and own assets'!U46="",0,1)</f>
        <v>0</v>
      </c>
      <c r="I174" s="87" t="str">
        <f>IF(H174=0,"",MAX($I$138:I173)+1)</f>
        <v/>
      </c>
      <c r="J174" s="93">
        <f>IF('4) Mandates and own assets'!W46="",0,1)</f>
        <v>0</v>
      </c>
      <c r="K174" s="87" t="str">
        <f>IF(J174=0,"",MAX($K$138:K173)+1)</f>
        <v/>
      </c>
      <c r="L174" s="93">
        <f>IF('4) Mandates and own assets'!V46="",0,1)</f>
        <v>0</v>
      </c>
      <c r="M174" s="87" t="str">
        <f>IF(L174=0,"",MAX($M$138:M173)+1)</f>
        <v/>
      </c>
      <c r="N174" s="97" t="str">
        <f>IF('4) Mandates and own assets'!X103="","",'4) Mandates and own assets'!X103)</f>
        <v/>
      </c>
      <c r="O174" s="237" t="str">
        <f>IF('4) Mandates and own assets'!X103="","",'4) Mandates and own assets'!CU103)</f>
        <v/>
      </c>
      <c r="P174" s="288"/>
    </row>
    <row r="175" spans="1:16" x14ac:dyDescent="0.2">
      <c r="A175" s="7" t="s">
        <v>871</v>
      </c>
      <c r="B175" s="67" t="str">
        <f>IF('4) Mandates and own assets'!B47="","",'4) Mandates and own assets'!B47)</f>
        <v/>
      </c>
      <c r="C175" s="68">
        <f>IF('4) Mandates and own assets'!X47="",0,1)</f>
        <v>0</v>
      </c>
      <c r="D175" s="87" t="str">
        <f>IF(C175=0,"",MAX($D$87:D174)+C175)</f>
        <v/>
      </c>
      <c r="E175" s="93">
        <f>IF('4) Mandates and own assets'!T47="",0,1)</f>
        <v>0</v>
      </c>
      <c r="F175" s="87" t="str">
        <f>IF(E175=0,"",MAX($F$138:F174)+1)</f>
        <v/>
      </c>
      <c r="G175" s="250" t="str">
        <f>IF(F175="","",LOOKUP(F175,'4) Mandates and own assets'!$A$187:$A$236,'4) Mandates and own assets'!$BY$187:$BY$236))</f>
        <v/>
      </c>
      <c r="H175" s="93">
        <f>IF('4) Mandates and own assets'!U47="",0,1)</f>
        <v>0</v>
      </c>
      <c r="I175" s="87" t="str">
        <f>IF(H175=0,"",MAX($I$138:I174)+1)</f>
        <v/>
      </c>
      <c r="J175" s="93">
        <f>IF('4) Mandates and own assets'!W47="",0,1)</f>
        <v>0</v>
      </c>
      <c r="K175" s="87" t="str">
        <f>IF(J175=0,"",MAX($K$138:K174)+1)</f>
        <v/>
      </c>
      <c r="L175" s="93">
        <f>IF('4) Mandates and own assets'!V47="",0,1)</f>
        <v>0</v>
      </c>
      <c r="M175" s="87" t="str">
        <f>IF(L175=0,"",MAX($M$138:M174)+1)</f>
        <v/>
      </c>
      <c r="N175" s="97" t="str">
        <f>IF('4) Mandates and own assets'!X104="","",'4) Mandates and own assets'!X104)</f>
        <v/>
      </c>
      <c r="O175" s="237" t="str">
        <f>IF('4) Mandates and own assets'!X104="","",'4) Mandates and own assets'!CU104)</f>
        <v/>
      </c>
      <c r="P175" s="288"/>
    </row>
    <row r="176" spans="1:16" x14ac:dyDescent="0.2">
      <c r="A176" s="7" t="s">
        <v>872</v>
      </c>
      <c r="B176" s="67" t="str">
        <f>IF('4) Mandates and own assets'!B48="","",'4) Mandates and own assets'!B48)</f>
        <v/>
      </c>
      <c r="C176" s="68">
        <f>IF('4) Mandates and own assets'!X48="",0,1)</f>
        <v>0</v>
      </c>
      <c r="D176" s="87" t="str">
        <f>IF(C176=0,"",MAX($D$87:D175)+C176)</f>
        <v/>
      </c>
      <c r="E176" s="93">
        <f>IF('4) Mandates and own assets'!T48="",0,1)</f>
        <v>0</v>
      </c>
      <c r="F176" s="87" t="str">
        <f>IF(E176=0,"",MAX($F$138:F175)+1)</f>
        <v/>
      </c>
      <c r="G176" s="250" t="str">
        <f>IF(F176="","",LOOKUP(F176,'4) Mandates and own assets'!$A$187:$A$236,'4) Mandates and own assets'!$BY$187:$BY$236))</f>
        <v/>
      </c>
      <c r="H176" s="93">
        <f>IF('4) Mandates and own assets'!U48="",0,1)</f>
        <v>0</v>
      </c>
      <c r="I176" s="87" t="str">
        <f>IF(H176=0,"",MAX($I$138:I175)+1)</f>
        <v/>
      </c>
      <c r="J176" s="93">
        <f>IF('4) Mandates and own assets'!W48="",0,1)</f>
        <v>0</v>
      </c>
      <c r="K176" s="87" t="str">
        <f>IF(J176=0,"",MAX($K$138:K175)+1)</f>
        <v/>
      </c>
      <c r="L176" s="93">
        <f>IF('4) Mandates and own assets'!V48="",0,1)</f>
        <v>0</v>
      </c>
      <c r="M176" s="87" t="str">
        <f>IF(L176=0,"",MAX($M$138:M175)+1)</f>
        <v/>
      </c>
      <c r="N176" s="97" t="str">
        <f>IF('4) Mandates and own assets'!X105="","",'4) Mandates and own assets'!X105)</f>
        <v/>
      </c>
      <c r="O176" s="237" t="str">
        <f>IF('4) Mandates and own assets'!X105="","",'4) Mandates and own assets'!CU105)</f>
        <v/>
      </c>
      <c r="P176" s="288"/>
    </row>
    <row r="177" spans="1:16" x14ac:dyDescent="0.2">
      <c r="A177" s="7" t="s">
        <v>873</v>
      </c>
      <c r="B177" s="67" t="str">
        <f>IF('4) Mandates and own assets'!B49="","",'4) Mandates and own assets'!B49)</f>
        <v/>
      </c>
      <c r="C177" s="68">
        <f>IF('4) Mandates and own assets'!X49="",0,1)</f>
        <v>0</v>
      </c>
      <c r="D177" s="87" t="str">
        <f>IF(C177=0,"",MAX($D$87:D176)+C177)</f>
        <v/>
      </c>
      <c r="E177" s="93">
        <f>IF('4) Mandates and own assets'!T49="",0,1)</f>
        <v>0</v>
      </c>
      <c r="F177" s="87" t="str">
        <f>IF(E177=0,"",MAX($F$138:F176)+1)</f>
        <v/>
      </c>
      <c r="G177" s="250" t="str">
        <f>IF(F177="","",LOOKUP(F177,'4) Mandates and own assets'!$A$187:$A$236,'4) Mandates and own assets'!$BY$187:$BY$236))</f>
        <v/>
      </c>
      <c r="H177" s="93">
        <f>IF('4) Mandates and own assets'!U49="",0,1)</f>
        <v>0</v>
      </c>
      <c r="I177" s="87" t="str">
        <f>IF(H177=0,"",MAX($I$138:I176)+1)</f>
        <v/>
      </c>
      <c r="J177" s="93">
        <f>IF('4) Mandates and own assets'!W49="",0,1)</f>
        <v>0</v>
      </c>
      <c r="K177" s="87" t="str">
        <f>IF(J177=0,"",MAX($K$138:K176)+1)</f>
        <v/>
      </c>
      <c r="L177" s="93">
        <f>IF('4) Mandates and own assets'!V49="",0,1)</f>
        <v>0</v>
      </c>
      <c r="M177" s="87" t="str">
        <f>IF(L177=0,"",MAX($M$138:M176)+1)</f>
        <v/>
      </c>
      <c r="N177" s="97" t="str">
        <f>IF('4) Mandates and own assets'!X106="","",'4) Mandates and own assets'!X106)</f>
        <v/>
      </c>
      <c r="O177" s="237" t="str">
        <f>IF('4) Mandates and own assets'!X106="","",'4) Mandates and own assets'!CU106)</f>
        <v/>
      </c>
      <c r="P177" s="288"/>
    </row>
    <row r="178" spans="1:16" x14ac:dyDescent="0.2">
      <c r="A178" s="7" t="s">
        <v>874</v>
      </c>
      <c r="B178" s="67" t="str">
        <f>IF('4) Mandates and own assets'!B50="","",'4) Mandates and own assets'!B50)</f>
        <v/>
      </c>
      <c r="C178" s="68">
        <f>IF('4) Mandates and own assets'!X50="",0,1)</f>
        <v>0</v>
      </c>
      <c r="D178" s="87" t="str">
        <f>IF(C178=0,"",MAX($D$87:D177)+C178)</f>
        <v/>
      </c>
      <c r="E178" s="93">
        <f>IF('4) Mandates and own assets'!T50="",0,1)</f>
        <v>0</v>
      </c>
      <c r="F178" s="87" t="str">
        <f>IF(E178=0,"",MAX($F$138:F177)+1)</f>
        <v/>
      </c>
      <c r="G178" s="250" t="str">
        <f>IF(F178="","",LOOKUP(F178,'4) Mandates and own assets'!$A$187:$A$236,'4) Mandates and own assets'!$BY$187:$BY$236))</f>
        <v/>
      </c>
      <c r="H178" s="93">
        <f>IF('4) Mandates and own assets'!U50="",0,1)</f>
        <v>0</v>
      </c>
      <c r="I178" s="87" t="str">
        <f>IF(H178=0,"",MAX($I$138:I177)+1)</f>
        <v/>
      </c>
      <c r="J178" s="93">
        <f>IF('4) Mandates and own assets'!W50="",0,1)</f>
        <v>0</v>
      </c>
      <c r="K178" s="87" t="str">
        <f>IF(J178=0,"",MAX($K$138:K177)+1)</f>
        <v/>
      </c>
      <c r="L178" s="93">
        <f>IF('4) Mandates and own assets'!V50="",0,1)</f>
        <v>0</v>
      </c>
      <c r="M178" s="87" t="str">
        <f>IF(L178=0,"",MAX($M$138:M177)+1)</f>
        <v/>
      </c>
      <c r="N178" s="97" t="str">
        <f>IF('4) Mandates and own assets'!X107="","",'4) Mandates and own assets'!X107)</f>
        <v/>
      </c>
      <c r="O178" s="237" t="str">
        <f>IF('4) Mandates and own assets'!X107="","",'4) Mandates and own assets'!CU107)</f>
        <v/>
      </c>
      <c r="P178" s="288"/>
    </row>
    <row r="179" spans="1:16" x14ac:dyDescent="0.2">
      <c r="A179" s="7" t="s">
        <v>875</v>
      </c>
      <c r="B179" s="67" t="str">
        <f>IF('4) Mandates and own assets'!B51="","",'4) Mandates and own assets'!B51)</f>
        <v/>
      </c>
      <c r="C179" s="68">
        <f>IF('4) Mandates and own assets'!X51="",0,1)</f>
        <v>0</v>
      </c>
      <c r="D179" s="87" t="str">
        <f>IF(C179=0,"",MAX($D$87:D178)+C179)</f>
        <v/>
      </c>
      <c r="E179" s="93">
        <f>IF('4) Mandates and own assets'!T51="",0,1)</f>
        <v>0</v>
      </c>
      <c r="F179" s="87" t="str">
        <f>IF(E179=0,"",MAX($F$138:F178)+1)</f>
        <v/>
      </c>
      <c r="G179" s="250" t="str">
        <f>IF(F179="","",LOOKUP(F179,'4) Mandates and own assets'!$A$187:$A$236,'4) Mandates and own assets'!$BY$187:$BY$236))</f>
        <v/>
      </c>
      <c r="H179" s="93">
        <f>IF('4) Mandates and own assets'!U51="",0,1)</f>
        <v>0</v>
      </c>
      <c r="I179" s="87" t="str">
        <f>IF(H179=0,"",MAX($I$138:I178)+1)</f>
        <v/>
      </c>
      <c r="J179" s="93">
        <f>IF('4) Mandates and own assets'!W51="",0,1)</f>
        <v>0</v>
      </c>
      <c r="K179" s="87" t="str">
        <f>IF(J179=0,"",MAX($K$138:K178)+1)</f>
        <v/>
      </c>
      <c r="L179" s="93">
        <f>IF('4) Mandates and own assets'!V51="",0,1)</f>
        <v>0</v>
      </c>
      <c r="M179" s="87" t="str">
        <f>IF(L179=0,"",MAX($M$138:M178)+1)</f>
        <v/>
      </c>
      <c r="N179" s="97" t="str">
        <f>IF('4) Mandates and own assets'!X108="","",'4) Mandates and own assets'!X108)</f>
        <v/>
      </c>
      <c r="O179" s="237" t="str">
        <f>IF('4) Mandates and own assets'!X108="","",'4) Mandates and own assets'!CU108)</f>
        <v/>
      </c>
      <c r="P179" s="288"/>
    </row>
    <row r="180" spans="1:16" x14ac:dyDescent="0.2">
      <c r="A180" s="7" t="s">
        <v>876</v>
      </c>
      <c r="B180" s="67" t="str">
        <f>IF('4) Mandates and own assets'!B52="","",'4) Mandates and own assets'!B52)</f>
        <v/>
      </c>
      <c r="C180" s="68">
        <f>IF('4) Mandates and own assets'!X52="",0,1)</f>
        <v>0</v>
      </c>
      <c r="D180" s="87" t="str">
        <f>IF(C180=0,"",MAX($D$87:D179)+C180)</f>
        <v/>
      </c>
      <c r="E180" s="93">
        <f>IF('4) Mandates and own assets'!T52="",0,1)</f>
        <v>0</v>
      </c>
      <c r="F180" s="87" t="str">
        <f>IF(E180=0,"",MAX($F$138:F179)+1)</f>
        <v/>
      </c>
      <c r="G180" s="250" t="str">
        <f>IF(F180="","",LOOKUP(F180,'4) Mandates and own assets'!$A$187:$A$236,'4) Mandates and own assets'!$BY$187:$BY$236))</f>
        <v/>
      </c>
      <c r="H180" s="93">
        <f>IF('4) Mandates and own assets'!U52="",0,1)</f>
        <v>0</v>
      </c>
      <c r="I180" s="87" t="str">
        <f>IF(H180=0,"",MAX($I$138:I179)+1)</f>
        <v/>
      </c>
      <c r="J180" s="93">
        <f>IF('4) Mandates and own assets'!W52="",0,1)</f>
        <v>0</v>
      </c>
      <c r="K180" s="87" t="str">
        <f>IF(J180=0,"",MAX($K$138:K179)+1)</f>
        <v/>
      </c>
      <c r="L180" s="93">
        <f>IF('4) Mandates and own assets'!V52="",0,1)</f>
        <v>0</v>
      </c>
      <c r="M180" s="87" t="str">
        <f>IF(L180=0,"",MAX($M$138:M179)+1)</f>
        <v/>
      </c>
      <c r="N180" s="97" t="str">
        <f>IF('4) Mandates and own assets'!X109="","",'4) Mandates and own assets'!X109)</f>
        <v/>
      </c>
      <c r="O180" s="237" t="str">
        <f>IF('4) Mandates and own assets'!X109="","",'4) Mandates and own assets'!CU109)</f>
        <v/>
      </c>
      <c r="P180" s="288"/>
    </row>
    <row r="181" spans="1:16" x14ac:dyDescent="0.2">
      <c r="A181" s="7" t="s">
        <v>877</v>
      </c>
      <c r="B181" s="67" t="str">
        <f>IF('4) Mandates and own assets'!B53="","",'4) Mandates and own assets'!B53)</f>
        <v/>
      </c>
      <c r="C181" s="68">
        <f>IF('4) Mandates and own assets'!X53="",0,1)</f>
        <v>0</v>
      </c>
      <c r="D181" s="87" t="str">
        <f>IF(C181=0,"",MAX($D$87:D180)+C181)</f>
        <v/>
      </c>
      <c r="E181" s="93">
        <f>IF('4) Mandates and own assets'!T53="",0,1)</f>
        <v>0</v>
      </c>
      <c r="F181" s="87" t="str">
        <f>IF(E181=0,"",MAX($F$138:F180)+1)</f>
        <v/>
      </c>
      <c r="G181" s="250" t="str">
        <f>IF(F181="","",LOOKUP(F181,'4) Mandates and own assets'!$A$187:$A$236,'4) Mandates and own assets'!$BY$187:$BY$236))</f>
        <v/>
      </c>
      <c r="H181" s="93">
        <f>IF('4) Mandates and own assets'!U53="",0,1)</f>
        <v>0</v>
      </c>
      <c r="I181" s="87" t="str">
        <f>IF(H181=0,"",MAX($I$138:I180)+1)</f>
        <v/>
      </c>
      <c r="J181" s="93">
        <f>IF('4) Mandates and own assets'!W53="",0,1)</f>
        <v>0</v>
      </c>
      <c r="K181" s="87" t="str">
        <f>IF(J181=0,"",MAX($K$138:K180)+1)</f>
        <v/>
      </c>
      <c r="L181" s="93">
        <f>IF('4) Mandates and own assets'!V53="",0,1)</f>
        <v>0</v>
      </c>
      <c r="M181" s="87" t="str">
        <f>IF(L181=0,"",MAX($M$138:M180)+1)</f>
        <v/>
      </c>
      <c r="N181" s="97" t="str">
        <f>IF('4) Mandates and own assets'!X110="","",'4) Mandates and own assets'!X110)</f>
        <v/>
      </c>
      <c r="O181" s="237" t="str">
        <f>IF('4) Mandates and own assets'!X110="","",'4) Mandates and own assets'!CU110)</f>
        <v/>
      </c>
      <c r="P181" s="288"/>
    </row>
    <row r="182" spans="1:16" x14ac:dyDescent="0.2">
      <c r="A182" s="7" t="s">
        <v>878</v>
      </c>
      <c r="B182" s="67" t="str">
        <f>IF('4) Mandates and own assets'!B54="","",'4) Mandates and own assets'!B54)</f>
        <v/>
      </c>
      <c r="C182" s="68">
        <f>IF('4) Mandates and own assets'!X54="",0,1)</f>
        <v>0</v>
      </c>
      <c r="D182" s="87" t="str">
        <f>IF(C182=0,"",MAX($D$87:D181)+C182)</f>
        <v/>
      </c>
      <c r="E182" s="93">
        <f>IF('4) Mandates and own assets'!T54="",0,1)</f>
        <v>0</v>
      </c>
      <c r="F182" s="87" t="str">
        <f>IF(E182=0,"",MAX($F$138:F181)+1)</f>
        <v/>
      </c>
      <c r="G182" s="250" t="str">
        <f>IF(F182="","",LOOKUP(F182,'4) Mandates and own assets'!$A$187:$A$236,'4) Mandates and own assets'!$BY$187:$BY$236))</f>
        <v/>
      </c>
      <c r="H182" s="93">
        <f>IF('4) Mandates and own assets'!U54="",0,1)</f>
        <v>0</v>
      </c>
      <c r="I182" s="87" t="str">
        <f>IF(H182=0,"",MAX($I$138:I181)+1)</f>
        <v/>
      </c>
      <c r="J182" s="93">
        <f>IF('4) Mandates and own assets'!W54="",0,1)</f>
        <v>0</v>
      </c>
      <c r="K182" s="87" t="str">
        <f>IF(J182=0,"",MAX($K$138:K181)+1)</f>
        <v/>
      </c>
      <c r="L182" s="93">
        <f>IF('4) Mandates and own assets'!V54="",0,1)</f>
        <v>0</v>
      </c>
      <c r="M182" s="87" t="str">
        <f>IF(L182=0,"",MAX($M$138:M181)+1)</f>
        <v/>
      </c>
      <c r="N182" s="97" t="str">
        <f>IF('4) Mandates and own assets'!X111="","",'4) Mandates and own assets'!X111)</f>
        <v/>
      </c>
      <c r="O182" s="237" t="str">
        <f>IF('4) Mandates and own assets'!X111="","",'4) Mandates and own assets'!CU111)</f>
        <v/>
      </c>
      <c r="P182" s="288"/>
    </row>
    <row r="183" spans="1:16" x14ac:dyDescent="0.2">
      <c r="A183" s="7" t="s">
        <v>879</v>
      </c>
      <c r="B183" s="67" t="str">
        <f>IF('4) Mandates and own assets'!B55="","",'4) Mandates and own assets'!B55)</f>
        <v/>
      </c>
      <c r="C183" s="68">
        <f>IF('4) Mandates and own assets'!X55="",0,1)</f>
        <v>0</v>
      </c>
      <c r="D183" s="87" t="str">
        <f>IF(C183=0,"",MAX($D$87:D182)+C183)</f>
        <v/>
      </c>
      <c r="E183" s="93">
        <f>IF('4) Mandates and own assets'!T55="",0,1)</f>
        <v>0</v>
      </c>
      <c r="F183" s="87" t="str">
        <f>IF(E183=0,"",MAX($F$138:F182)+1)</f>
        <v/>
      </c>
      <c r="G183" s="250" t="str">
        <f>IF(F183="","",LOOKUP(F183,'4) Mandates and own assets'!$A$187:$A$236,'4) Mandates and own assets'!$BY$187:$BY$236))</f>
        <v/>
      </c>
      <c r="H183" s="93">
        <f>IF('4) Mandates and own assets'!U55="",0,1)</f>
        <v>0</v>
      </c>
      <c r="I183" s="87" t="str">
        <f>IF(H183=0,"",MAX($I$138:I182)+1)</f>
        <v/>
      </c>
      <c r="J183" s="93">
        <f>IF('4) Mandates and own assets'!W55="",0,1)</f>
        <v>0</v>
      </c>
      <c r="K183" s="87" t="str">
        <f>IF(J183=0,"",MAX($K$138:K182)+1)</f>
        <v/>
      </c>
      <c r="L183" s="93">
        <f>IF('4) Mandates and own assets'!V55="",0,1)</f>
        <v>0</v>
      </c>
      <c r="M183" s="87" t="str">
        <f>IF(L183=0,"",MAX($M$138:M182)+1)</f>
        <v/>
      </c>
      <c r="N183" s="97" t="str">
        <f>IF('4) Mandates and own assets'!X112="","",'4) Mandates and own assets'!X112)</f>
        <v/>
      </c>
      <c r="O183" s="237" t="str">
        <f>IF('4) Mandates and own assets'!X112="","",'4) Mandates and own assets'!CU112)</f>
        <v/>
      </c>
      <c r="P183" s="288"/>
    </row>
    <row r="184" spans="1:16" x14ac:dyDescent="0.2">
      <c r="A184" s="7" t="s">
        <v>880</v>
      </c>
      <c r="B184" s="67" t="str">
        <f>IF('4) Mandates and own assets'!B56="","",'4) Mandates and own assets'!B56)</f>
        <v/>
      </c>
      <c r="C184" s="68">
        <f>IF('4) Mandates and own assets'!X56="",0,1)</f>
        <v>0</v>
      </c>
      <c r="D184" s="87" t="str">
        <f>IF(C184=0,"",MAX($D$87:D183)+C184)</f>
        <v/>
      </c>
      <c r="E184" s="93">
        <f>IF('4) Mandates and own assets'!T56="",0,1)</f>
        <v>0</v>
      </c>
      <c r="F184" s="87" t="str">
        <f>IF(E184=0,"",MAX($F$138:F183)+1)</f>
        <v/>
      </c>
      <c r="G184" s="250" t="str">
        <f>IF(F184="","",LOOKUP(F184,'4) Mandates and own assets'!$A$187:$A$236,'4) Mandates and own assets'!$BY$187:$BY$236))</f>
        <v/>
      </c>
      <c r="H184" s="93">
        <f>IF('4) Mandates and own assets'!U56="",0,1)</f>
        <v>0</v>
      </c>
      <c r="I184" s="87" t="str">
        <f>IF(H184=0,"",MAX($I$138:I183)+1)</f>
        <v/>
      </c>
      <c r="J184" s="93">
        <f>IF('4) Mandates and own assets'!W56="",0,1)</f>
        <v>0</v>
      </c>
      <c r="K184" s="87" t="str">
        <f>IF(J184=0,"",MAX($K$138:K183)+1)</f>
        <v/>
      </c>
      <c r="L184" s="93">
        <f>IF('4) Mandates and own assets'!V56="",0,1)</f>
        <v>0</v>
      </c>
      <c r="M184" s="87" t="str">
        <f>IF(L184=0,"",MAX($M$138:M183)+1)</f>
        <v/>
      </c>
      <c r="N184" s="97" t="str">
        <f>IF('4) Mandates and own assets'!X113="","",'4) Mandates and own assets'!X113)</f>
        <v/>
      </c>
      <c r="O184" s="237" t="str">
        <f>IF('4) Mandates and own assets'!X113="","",'4) Mandates and own assets'!CU113)</f>
        <v/>
      </c>
      <c r="P184" s="288"/>
    </row>
    <row r="185" spans="1:16" x14ac:dyDescent="0.2">
      <c r="A185" s="7" t="s">
        <v>881</v>
      </c>
      <c r="B185" s="67" t="str">
        <f>IF('4) Mandates and own assets'!B57="","",'4) Mandates and own assets'!B57)</f>
        <v/>
      </c>
      <c r="C185" s="68">
        <f>IF('4) Mandates and own assets'!X57="",0,1)</f>
        <v>0</v>
      </c>
      <c r="D185" s="87" t="str">
        <f>IF(C185=0,"",MAX($D$87:D184)+C185)</f>
        <v/>
      </c>
      <c r="E185" s="93">
        <f>IF('4) Mandates and own assets'!T57="",0,1)</f>
        <v>0</v>
      </c>
      <c r="F185" s="87" t="str">
        <f>IF(E185=0,"",MAX($F$138:F184)+1)</f>
        <v/>
      </c>
      <c r="G185" s="250" t="str">
        <f>IF(F185="","",LOOKUP(F185,'4) Mandates and own assets'!$A$187:$A$236,'4) Mandates and own assets'!$BY$187:$BY$236))</f>
        <v/>
      </c>
      <c r="H185" s="93">
        <f>IF('4) Mandates and own assets'!U57="",0,1)</f>
        <v>0</v>
      </c>
      <c r="I185" s="87" t="str">
        <f>IF(H185=0,"",MAX($I$138:I184)+1)</f>
        <v/>
      </c>
      <c r="J185" s="93">
        <f>IF('4) Mandates and own assets'!W57="",0,1)</f>
        <v>0</v>
      </c>
      <c r="K185" s="87" t="str">
        <f>IF(J185=0,"",MAX($K$138:K184)+1)</f>
        <v/>
      </c>
      <c r="L185" s="93">
        <f>IF('4) Mandates and own assets'!V57="",0,1)</f>
        <v>0</v>
      </c>
      <c r="M185" s="87" t="str">
        <f>IF(L185=0,"",MAX($M$138:M184)+1)</f>
        <v/>
      </c>
      <c r="N185" s="97" t="str">
        <f>IF('4) Mandates and own assets'!X114="","",'4) Mandates and own assets'!X114)</f>
        <v/>
      </c>
      <c r="O185" s="237" t="str">
        <f>IF('4) Mandates and own assets'!X114="","",'4) Mandates and own assets'!CU114)</f>
        <v/>
      </c>
      <c r="P185" s="288"/>
    </row>
    <row r="186" spans="1:16" x14ac:dyDescent="0.2">
      <c r="A186" s="7" t="s">
        <v>882</v>
      </c>
      <c r="B186" s="67" t="str">
        <f>IF('4) Mandates and own assets'!B58="","",'4) Mandates and own assets'!B58)</f>
        <v/>
      </c>
      <c r="C186" s="68">
        <f>IF('4) Mandates and own assets'!X58="",0,1)</f>
        <v>0</v>
      </c>
      <c r="D186" s="87" t="str">
        <f>IF(C186=0,"",MAX($D$87:D185)+C186)</f>
        <v/>
      </c>
      <c r="E186" s="93">
        <f>IF('4) Mandates and own assets'!T58="",0,1)</f>
        <v>0</v>
      </c>
      <c r="F186" s="87" t="str">
        <f>IF(E186=0,"",MAX($F$138:F185)+1)</f>
        <v/>
      </c>
      <c r="G186" s="250" t="str">
        <f>IF(F186="","",LOOKUP(F186,'4) Mandates and own assets'!$A$187:$A$236,'4) Mandates and own assets'!$BY$187:$BY$236))</f>
        <v/>
      </c>
      <c r="H186" s="93">
        <f>IF('4) Mandates and own assets'!U58="",0,1)</f>
        <v>0</v>
      </c>
      <c r="I186" s="87" t="str">
        <f>IF(H186=0,"",MAX($I$138:I185)+1)</f>
        <v/>
      </c>
      <c r="J186" s="93">
        <f>IF('4) Mandates and own assets'!W58="",0,1)</f>
        <v>0</v>
      </c>
      <c r="K186" s="87" t="str">
        <f>IF(J186=0,"",MAX($K$138:K185)+1)</f>
        <v/>
      </c>
      <c r="L186" s="93">
        <f>IF('4) Mandates and own assets'!V58="",0,1)</f>
        <v>0</v>
      </c>
      <c r="M186" s="87" t="str">
        <f>IF(L186=0,"",MAX($M$138:M185)+1)</f>
        <v/>
      </c>
      <c r="N186" s="97" t="str">
        <f>IF('4) Mandates and own assets'!X115="","",'4) Mandates and own assets'!X115)</f>
        <v/>
      </c>
      <c r="O186" s="237" t="str">
        <f>IF('4) Mandates and own assets'!X115="","",'4) Mandates and own assets'!CU115)</f>
        <v/>
      </c>
      <c r="P186" s="288"/>
    </row>
    <row r="187" spans="1:16" x14ac:dyDescent="0.2">
      <c r="A187" s="7" t="s">
        <v>883</v>
      </c>
      <c r="B187" s="67" t="str">
        <f>IF('4) Mandates and own assets'!B59="","",'4) Mandates and own assets'!B59)</f>
        <v/>
      </c>
      <c r="C187" s="68">
        <f>IF('4) Mandates and own assets'!X59="",0,1)</f>
        <v>0</v>
      </c>
      <c r="D187" s="87" t="str">
        <f>IF(C187=0,"",MAX($D$87:D186)+C187)</f>
        <v/>
      </c>
      <c r="E187" s="93">
        <f>IF('4) Mandates and own assets'!T59="",0,1)</f>
        <v>0</v>
      </c>
      <c r="F187" s="87" t="str">
        <f>IF(E187=0,"",MAX($F$138:F186)+1)</f>
        <v/>
      </c>
      <c r="G187" s="250" t="str">
        <f>IF(F187="","",LOOKUP(F187,'4) Mandates and own assets'!$A$187:$A$236,'4) Mandates and own assets'!$BY$187:$BY$236))</f>
        <v/>
      </c>
      <c r="H187" s="93">
        <f>IF('4) Mandates and own assets'!U59="",0,1)</f>
        <v>0</v>
      </c>
      <c r="I187" s="87" t="str">
        <f>IF(H187=0,"",MAX($I$138:I186)+1)</f>
        <v/>
      </c>
      <c r="J187" s="93">
        <f>IF('4) Mandates and own assets'!W59="",0,1)</f>
        <v>0</v>
      </c>
      <c r="K187" s="87" t="str">
        <f>IF(J187=0,"",MAX($K$138:K186)+1)</f>
        <v/>
      </c>
      <c r="L187" s="93">
        <f>IF('4) Mandates and own assets'!V59="",0,1)</f>
        <v>0</v>
      </c>
      <c r="M187" s="87" t="str">
        <f>IF(L187=0,"",MAX($M$138:M186)+1)</f>
        <v/>
      </c>
      <c r="N187" s="97" t="str">
        <f>IF('4) Mandates and own assets'!X116="","",'4) Mandates and own assets'!X116)</f>
        <v/>
      </c>
      <c r="O187" s="237" t="str">
        <f>IF('4) Mandates and own assets'!X116="","",'4) Mandates and own assets'!CU116)</f>
        <v/>
      </c>
      <c r="P187" s="288"/>
    </row>
    <row r="188" spans="1:16" x14ac:dyDescent="0.2">
      <c r="A188" s="7"/>
      <c r="B188" s="85" t="s">
        <v>135</v>
      </c>
      <c r="C188" s="86">
        <v>1</v>
      </c>
      <c r="D188" s="88">
        <f>IF(C188=0,"",MAX($D$87:D187)+C188)</f>
        <v>1</v>
      </c>
      <c r="E188" s="104">
        <v>1</v>
      </c>
      <c r="F188" s="105">
        <f>IF(E188=0,"",MAX($F$138:F187)+1)</f>
        <v>1</v>
      </c>
      <c r="G188" s="251"/>
      <c r="H188" s="96">
        <v>1</v>
      </c>
      <c r="I188" s="105">
        <f>IF(H188=0,"",MAX($I$138:I187)+1)</f>
        <v>1</v>
      </c>
      <c r="J188" s="96">
        <v>1</v>
      </c>
      <c r="K188" s="105">
        <f>IF(J188=0,"",MAX($K$138:K187)+1)</f>
        <v>1</v>
      </c>
      <c r="L188" s="96">
        <v>1</v>
      </c>
      <c r="M188" s="105">
        <f>IF(L188=0,"",MAX($M$138:M187)+1)</f>
        <v>1</v>
      </c>
      <c r="N188" s="100" t="str">
        <f>IF('4) Mandates and own assets'!AB117="","",'4) Mandates and own assets'!AB117)</f>
        <v/>
      </c>
      <c r="O188" s="100"/>
      <c r="P188" s="13" t="s">
        <v>272</v>
      </c>
    </row>
    <row r="189" spans="1:16" x14ac:dyDescent="0.2">
      <c r="A189" s="7"/>
    </row>
    <row r="190" spans="1:16" x14ac:dyDescent="0.2">
      <c r="A190" s="7"/>
    </row>
    <row r="191" spans="1:16" x14ac:dyDescent="0.2">
      <c r="A191" s="7" t="s">
        <v>137</v>
      </c>
      <c r="B191" s="13" t="s">
        <v>138</v>
      </c>
    </row>
    <row r="192" spans="1:16" x14ac:dyDescent="0.2">
      <c r="A192" s="7"/>
      <c r="B192" s="13" t="s">
        <v>377</v>
      </c>
    </row>
    <row r="193" spans="1:13" x14ac:dyDescent="0.2">
      <c r="A193" s="7"/>
      <c r="B193" s="13" t="s">
        <v>390</v>
      </c>
    </row>
    <row r="194" spans="1:13" x14ac:dyDescent="0.2">
      <c r="A194" s="7"/>
    </row>
    <row r="195" spans="1:13" x14ac:dyDescent="0.2">
      <c r="A195" s="7"/>
    </row>
    <row r="196" spans="1:13" x14ac:dyDescent="0.2">
      <c r="A196" s="7"/>
      <c r="B196" s="13" t="s">
        <v>281</v>
      </c>
    </row>
    <row r="197" spans="1:13" x14ac:dyDescent="0.2">
      <c r="A197" s="7"/>
      <c r="B197" s="13" t="s">
        <v>282</v>
      </c>
    </row>
    <row r="198" spans="1:13" x14ac:dyDescent="0.2">
      <c r="A198" s="7"/>
      <c r="B198" s="13" t="s">
        <v>227</v>
      </c>
    </row>
    <row r="199" spans="1:13" x14ac:dyDescent="0.2">
      <c r="A199" s="7"/>
    </row>
    <row r="200" spans="1:13" x14ac:dyDescent="0.2">
      <c r="A200" s="7"/>
    </row>
    <row r="201" spans="1:13" x14ac:dyDescent="0.2">
      <c r="A201" s="7"/>
      <c r="B201" s="13" t="s">
        <v>139</v>
      </c>
    </row>
    <row r="202" spans="1:13" x14ac:dyDescent="0.2">
      <c r="A202" s="7"/>
      <c r="B202" s="13" t="s">
        <v>140</v>
      </c>
    </row>
    <row r="203" spans="1:13" s="334" customFormat="1" x14ac:dyDescent="0.2">
      <c r="A203" s="7"/>
      <c r="C203" s="31"/>
      <c r="D203" s="31"/>
      <c r="E203" s="31"/>
      <c r="F203" s="31"/>
      <c r="G203" s="31"/>
      <c r="H203" s="31"/>
      <c r="I203" s="31"/>
      <c r="J203" s="31"/>
      <c r="K203" s="31"/>
      <c r="L203" s="31"/>
      <c r="M203" s="31"/>
    </row>
    <row r="204" spans="1:13" s="334" customFormat="1" x14ac:dyDescent="0.2">
      <c r="A204" s="7"/>
      <c r="C204" s="31"/>
      <c r="D204" s="31"/>
      <c r="E204" s="31"/>
      <c r="F204" s="31"/>
      <c r="G204" s="31"/>
      <c r="H204" s="31"/>
      <c r="I204" s="31"/>
      <c r="J204" s="31"/>
      <c r="K204" s="31"/>
      <c r="L204" s="31"/>
      <c r="M204" s="31"/>
    </row>
    <row r="205" spans="1:13" s="334" customFormat="1" x14ac:dyDescent="0.2">
      <c r="A205" s="7"/>
      <c r="B205" s="338" t="s">
        <v>961</v>
      </c>
      <c r="C205" s="31"/>
      <c r="D205" s="31"/>
      <c r="E205" s="31"/>
      <c r="F205" s="31"/>
      <c r="G205" s="31"/>
      <c r="H205" s="31"/>
      <c r="I205" s="31"/>
      <c r="J205" s="31"/>
      <c r="K205" s="31"/>
      <c r="L205" s="31"/>
      <c r="M205" s="31"/>
    </row>
    <row r="206" spans="1:13" s="334" customFormat="1" x14ac:dyDescent="0.2">
      <c r="A206" s="7"/>
      <c r="B206" s="338" t="s">
        <v>962</v>
      </c>
      <c r="C206" s="31"/>
      <c r="D206" s="31"/>
      <c r="E206" s="31"/>
      <c r="F206" s="31"/>
      <c r="G206" s="31"/>
      <c r="H206" s="31"/>
      <c r="I206" s="31"/>
      <c r="J206" s="31"/>
      <c r="K206" s="31"/>
      <c r="L206" s="31"/>
      <c r="M206" s="31"/>
    </row>
    <row r="207" spans="1:13" s="334" customFormat="1" x14ac:dyDescent="0.2">
      <c r="A207" s="7"/>
      <c r="B207" s="338" t="s">
        <v>963</v>
      </c>
      <c r="C207" s="31"/>
      <c r="D207" s="31"/>
      <c r="E207" s="31"/>
      <c r="F207" s="31"/>
      <c r="G207" s="31"/>
      <c r="H207" s="31"/>
      <c r="I207" s="31"/>
      <c r="J207" s="31"/>
      <c r="K207" s="31"/>
      <c r="L207" s="31"/>
      <c r="M207" s="31"/>
    </row>
    <row r="208" spans="1:13" s="334" customFormat="1" x14ac:dyDescent="0.2">
      <c r="A208" s="7"/>
      <c r="B208" s="338" t="s">
        <v>964</v>
      </c>
      <c r="C208" s="31"/>
      <c r="D208" s="31"/>
      <c r="E208" s="31"/>
      <c r="F208" s="31"/>
      <c r="G208" s="31"/>
      <c r="H208" s="31"/>
      <c r="I208" s="31"/>
      <c r="J208" s="31"/>
      <c r="K208" s="31"/>
      <c r="L208" s="31"/>
      <c r="M208" s="31"/>
    </row>
    <row r="209" spans="1:13" s="334" customFormat="1" x14ac:dyDescent="0.2">
      <c r="A209" s="7"/>
      <c r="B209" s="338" t="s">
        <v>965</v>
      </c>
      <c r="C209" s="31"/>
      <c r="D209" s="31"/>
      <c r="E209" s="31"/>
      <c r="F209" s="31"/>
      <c r="G209" s="31"/>
      <c r="H209" s="31"/>
      <c r="I209" s="31"/>
      <c r="J209" s="31"/>
      <c r="K209" s="31"/>
      <c r="L209" s="31"/>
      <c r="M209" s="31"/>
    </row>
    <row r="210" spans="1:13" s="334" customFormat="1" x14ac:dyDescent="0.2">
      <c r="A210" s="7"/>
      <c r="B210" s="338" t="s">
        <v>10</v>
      </c>
      <c r="C210" s="31"/>
      <c r="D210" s="31"/>
      <c r="E210" s="31"/>
      <c r="F210" s="31"/>
      <c r="G210" s="31"/>
      <c r="H210" s="31"/>
      <c r="I210" s="31"/>
      <c r="J210" s="31"/>
      <c r="K210" s="31"/>
      <c r="L210" s="31"/>
      <c r="M210" s="31"/>
    </row>
    <row r="211" spans="1:13" s="334" customFormat="1" x14ac:dyDescent="0.2">
      <c r="A211" s="7"/>
      <c r="B211" s="338"/>
      <c r="C211" s="31"/>
      <c r="D211" s="31"/>
      <c r="E211" s="31"/>
      <c r="F211" s="31"/>
      <c r="G211" s="31"/>
      <c r="H211" s="31"/>
      <c r="I211" s="31"/>
      <c r="J211" s="31"/>
      <c r="K211" s="31"/>
      <c r="L211" s="31"/>
      <c r="M211" s="31"/>
    </row>
    <row r="212" spans="1:13" s="334" customFormat="1" x14ac:dyDescent="0.2">
      <c r="A212" s="7"/>
      <c r="B212" s="338"/>
      <c r="C212" s="31"/>
      <c r="D212" s="31"/>
      <c r="E212" s="31"/>
      <c r="F212" s="31"/>
      <c r="G212" s="31"/>
      <c r="H212" s="31"/>
      <c r="I212" s="31"/>
      <c r="J212" s="31"/>
      <c r="K212" s="31"/>
      <c r="L212" s="31"/>
      <c r="M212" s="31"/>
    </row>
    <row r="213" spans="1:13" s="334" customFormat="1" x14ac:dyDescent="0.2">
      <c r="A213" s="7"/>
      <c r="B213" s="338" t="s">
        <v>1169</v>
      </c>
      <c r="C213" s="31"/>
      <c r="D213" s="31"/>
      <c r="E213" s="31"/>
      <c r="F213" s="31"/>
      <c r="G213" s="31"/>
      <c r="H213" s="31"/>
      <c r="I213" s="31"/>
      <c r="J213" s="31"/>
      <c r="K213" s="31"/>
      <c r="L213" s="31"/>
      <c r="M213" s="31"/>
    </row>
    <row r="214" spans="1:13" s="334" customFormat="1" x14ac:dyDescent="0.2">
      <c r="A214" s="7"/>
      <c r="B214" s="338" t="s">
        <v>971</v>
      </c>
      <c r="C214" s="31"/>
      <c r="D214" s="31"/>
      <c r="E214" s="31"/>
      <c r="F214" s="31"/>
      <c r="G214" s="31"/>
      <c r="H214" s="31"/>
      <c r="I214" s="31"/>
      <c r="J214" s="31"/>
      <c r="K214" s="31"/>
      <c r="L214" s="31"/>
      <c r="M214" s="31"/>
    </row>
    <row r="215" spans="1:13" s="334" customFormat="1" x14ac:dyDescent="0.2">
      <c r="A215" s="7"/>
      <c r="B215" s="343" t="s">
        <v>970</v>
      </c>
      <c r="C215" s="31"/>
      <c r="D215" s="31"/>
      <c r="E215" s="31"/>
      <c r="F215" s="31"/>
      <c r="G215" s="31"/>
      <c r="H215" s="31"/>
      <c r="I215" s="31"/>
      <c r="J215" s="31"/>
      <c r="K215" s="31"/>
      <c r="L215" s="31"/>
      <c r="M215" s="31"/>
    </row>
    <row r="216" spans="1:13" s="354" customFormat="1" x14ac:dyDescent="0.2">
      <c r="A216" s="7"/>
      <c r="B216" s="343" t="s">
        <v>1170</v>
      </c>
      <c r="C216" s="31"/>
      <c r="D216" s="31"/>
      <c r="E216" s="31"/>
      <c r="F216" s="31"/>
      <c r="G216" s="31"/>
      <c r="H216" s="31"/>
      <c r="I216" s="31"/>
      <c r="J216" s="31"/>
      <c r="K216" s="31"/>
      <c r="L216" s="31"/>
      <c r="M216" s="31"/>
    </row>
    <row r="217" spans="1:13" s="334" customFormat="1" x14ac:dyDescent="0.2">
      <c r="A217" s="7"/>
      <c r="B217" s="338" t="s">
        <v>972</v>
      </c>
      <c r="C217" s="31"/>
      <c r="D217" s="31"/>
      <c r="E217" s="31"/>
      <c r="F217" s="31"/>
      <c r="G217" s="31"/>
      <c r="H217" s="31"/>
      <c r="I217" s="31"/>
      <c r="J217" s="31"/>
      <c r="K217" s="31"/>
      <c r="L217" s="31"/>
      <c r="M217" s="31"/>
    </row>
    <row r="218" spans="1:13" x14ac:dyDescent="0.2">
      <c r="A218" s="7"/>
    </row>
    <row r="219" spans="1:13" x14ac:dyDescent="0.2">
      <c r="A219" s="7"/>
    </row>
    <row r="220" spans="1:13" x14ac:dyDescent="0.2">
      <c r="A220" s="7" t="s">
        <v>166</v>
      </c>
      <c r="B220" s="13" t="s">
        <v>167</v>
      </c>
    </row>
    <row r="221" spans="1:13" x14ac:dyDescent="0.2">
      <c r="A221" s="7"/>
      <c r="B221" s="13" t="s">
        <v>168</v>
      </c>
    </row>
    <row r="222" spans="1:13" x14ac:dyDescent="0.2">
      <c r="A222" s="7"/>
      <c r="B222" s="13" t="s">
        <v>169</v>
      </c>
    </row>
    <row r="223" spans="1:13" x14ac:dyDescent="0.2">
      <c r="A223" s="7"/>
      <c r="B223" s="13" t="s">
        <v>170</v>
      </c>
    </row>
    <row r="224" spans="1:13" x14ac:dyDescent="0.2">
      <c r="A224" s="7"/>
      <c r="B224" s="13" t="s">
        <v>171</v>
      </c>
    </row>
    <row r="225" spans="1:13" x14ac:dyDescent="0.2">
      <c r="A225" s="7"/>
    </row>
    <row r="226" spans="1:13" x14ac:dyDescent="0.2">
      <c r="A226" s="7"/>
    </row>
    <row r="227" spans="1:13" x14ac:dyDescent="0.2">
      <c r="A227" s="7" t="s">
        <v>193</v>
      </c>
      <c r="B227" s="13" t="s">
        <v>200</v>
      </c>
    </row>
    <row r="228" spans="1:13" x14ac:dyDescent="0.2">
      <c r="A228" s="7"/>
      <c r="B228" s="13" t="s">
        <v>198</v>
      </c>
    </row>
    <row r="229" spans="1:13" x14ac:dyDescent="0.2">
      <c r="A229" s="7"/>
      <c r="B229" s="13" t="s">
        <v>199</v>
      </c>
    </row>
    <row r="230" spans="1:13" s="172" customFormat="1" x14ac:dyDescent="0.2">
      <c r="A230" s="7"/>
      <c r="C230" s="31"/>
      <c r="D230" s="31"/>
      <c r="E230" s="31"/>
      <c r="F230" s="31"/>
      <c r="G230" s="31"/>
      <c r="H230" s="31"/>
      <c r="I230" s="31"/>
      <c r="J230" s="31"/>
      <c r="K230" s="31"/>
      <c r="L230" s="31"/>
      <c r="M230" s="31"/>
    </row>
    <row r="231" spans="1:13" s="172" customFormat="1" x14ac:dyDescent="0.2">
      <c r="A231" s="7"/>
      <c r="C231" s="31"/>
      <c r="D231" s="31"/>
      <c r="E231" s="31"/>
      <c r="F231" s="31"/>
      <c r="G231" s="31"/>
      <c r="H231" s="31"/>
      <c r="I231" s="31"/>
      <c r="J231" s="31"/>
      <c r="K231" s="31"/>
      <c r="L231" s="31"/>
      <c r="M231" s="31"/>
    </row>
    <row r="232" spans="1:13" s="172" customFormat="1" x14ac:dyDescent="0.2">
      <c r="A232" s="7" t="s">
        <v>490</v>
      </c>
      <c r="B232" s="172" t="s">
        <v>491</v>
      </c>
      <c r="C232" s="31"/>
      <c r="D232" s="31"/>
      <c r="E232" s="31"/>
      <c r="F232" s="31"/>
      <c r="G232" s="31"/>
      <c r="H232" s="31"/>
      <c r="I232" s="31"/>
      <c r="J232" s="31"/>
      <c r="K232" s="31"/>
      <c r="L232" s="31"/>
      <c r="M232" s="31"/>
    </row>
    <row r="233" spans="1:13" s="172" customFormat="1" x14ac:dyDescent="0.2">
      <c r="A233" s="7"/>
      <c r="B233" s="172" t="s">
        <v>492</v>
      </c>
      <c r="C233" s="31"/>
      <c r="D233" s="31"/>
      <c r="E233" s="31"/>
      <c r="F233" s="31"/>
      <c r="G233" s="31"/>
      <c r="H233" s="31"/>
      <c r="I233" s="31"/>
      <c r="J233" s="31"/>
      <c r="K233" s="31"/>
      <c r="L233" s="31"/>
      <c r="M233" s="31"/>
    </row>
    <row r="234" spans="1:13" s="172" customFormat="1" x14ac:dyDescent="0.2">
      <c r="A234" s="7"/>
      <c r="B234" s="172" t="s">
        <v>493</v>
      </c>
      <c r="C234" s="31"/>
      <c r="D234" s="31"/>
      <c r="E234" s="31"/>
      <c r="F234" s="31"/>
      <c r="G234" s="31"/>
      <c r="H234" s="31"/>
      <c r="I234" s="31"/>
      <c r="J234" s="31"/>
      <c r="K234" s="31"/>
      <c r="L234" s="31"/>
      <c r="M234" s="31"/>
    </row>
    <row r="235" spans="1:13" s="172" customFormat="1" x14ac:dyDescent="0.2">
      <c r="A235" s="7"/>
      <c r="B235" s="172" t="s">
        <v>494</v>
      </c>
      <c r="C235" s="31"/>
      <c r="D235" s="31"/>
      <c r="E235" s="31"/>
      <c r="F235" s="31"/>
      <c r="G235" s="31"/>
      <c r="H235" s="31"/>
      <c r="I235" s="31"/>
      <c r="J235" s="31"/>
      <c r="K235" s="31"/>
      <c r="L235" s="31"/>
      <c r="M235" s="31"/>
    </row>
    <row r="236" spans="1:13" x14ac:dyDescent="0.2">
      <c r="A236" s="7"/>
      <c r="B236" s="172" t="s">
        <v>495</v>
      </c>
    </row>
    <row r="237" spans="1:13" s="334" customFormat="1" x14ac:dyDescent="0.2">
      <c r="A237" s="7"/>
      <c r="C237" s="31"/>
      <c r="D237" s="31"/>
      <c r="E237" s="31"/>
      <c r="F237" s="31"/>
      <c r="G237" s="31"/>
      <c r="H237" s="31"/>
      <c r="I237" s="31"/>
      <c r="J237" s="31"/>
      <c r="K237" s="31"/>
      <c r="L237" s="31"/>
      <c r="M237" s="31"/>
    </row>
    <row r="238" spans="1:13" s="334" customFormat="1" x14ac:dyDescent="0.2">
      <c r="A238" s="7" t="s">
        <v>995</v>
      </c>
      <c r="B238" s="334" t="s">
        <v>998</v>
      </c>
      <c r="C238" s="31"/>
      <c r="D238" s="31"/>
      <c r="E238" s="31"/>
      <c r="F238" s="31"/>
      <c r="G238" s="31"/>
      <c r="H238" s="31"/>
      <c r="I238" s="31"/>
      <c r="J238" s="31"/>
      <c r="K238" s="31"/>
      <c r="L238" s="31"/>
      <c r="M238" s="31"/>
    </row>
    <row r="239" spans="1:13" s="334" customFormat="1" x14ac:dyDescent="0.2">
      <c r="A239" s="7"/>
      <c r="B239" s="334" t="s">
        <v>999</v>
      </c>
      <c r="C239" s="31"/>
      <c r="D239" s="31"/>
      <c r="E239" s="31"/>
      <c r="F239" s="31"/>
      <c r="G239" s="31"/>
      <c r="H239" s="31"/>
      <c r="I239" s="31"/>
      <c r="J239" s="31"/>
      <c r="K239" s="31"/>
      <c r="L239" s="31"/>
      <c r="M239" s="31"/>
    </row>
    <row r="240" spans="1:13" s="334" customFormat="1" x14ac:dyDescent="0.2">
      <c r="A240" s="7"/>
      <c r="B240" s="334" t="s">
        <v>1000</v>
      </c>
      <c r="C240" s="31"/>
      <c r="D240" s="31"/>
      <c r="E240" s="31"/>
      <c r="F240" s="31"/>
      <c r="G240" s="31"/>
      <c r="H240" s="31"/>
      <c r="I240" s="31"/>
      <c r="J240" s="31"/>
      <c r="K240" s="31"/>
      <c r="L240" s="31"/>
      <c r="M240" s="31"/>
    </row>
    <row r="241" spans="1:13" s="334" customFormat="1" x14ac:dyDescent="0.2">
      <c r="A241" s="7"/>
      <c r="C241" s="31"/>
      <c r="D241" s="31"/>
      <c r="E241" s="31"/>
      <c r="F241" s="31"/>
      <c r="G241" s="31"/>
      <c r="H241" s="31"/>
      <c r="I241" s="31"/>
      <c r="J241" s="31"/>
      <c r="K241" s="31"/>
      <c r="L241" s="31"/>
      <c r="M241" s="31"/>
    </row>
    <row r="242" spans="1:13" s="334" customFormat="1" x14ac:dyDescent="0.2">
      <c r="A242" s="7"/>
      <c r="B242" s="334" t="s">
        <v>1006</v>
      </c>
      <c r="C242" s="31"/>
      <c r="D242" s="31"/>
      <c r="E242" s="31"/>
      <c r="F242" s="31"/>
      <c r="G242" s="31"/>
      <c r="H242" s="31"/>
      <c r="I242" s="31"/>
      <c r="J242" s="31"/>
      <c r="K242" s="31"/>
      <c r="L242" s="31"/>
      <c r="M242" s="31"/>
    </row>
    <row r="243" spans="1:13" s="334" customFormat="1" x14ac:dyDescent="0.2">
      <c r="A243" s="7"/>
      <c r="B243" s="334" t="s">
        <v>1007</v>
      </c>
      <c r="C243" s="31"/>
      <c r="D243" s="31"/>
      <c r="E243" s="31"/>
      <c r="F243" s="31"/>
      <c r="G243" s="31"/>
      <c r="H243" s="31"/>
      <c r="I243" s="31"/>
      <c r="J243" s="31"/>
      <c r="K243" s="31"/>
      <c r="L243" s="31"/>
      <c r="M243" s="31"/>
    </row>
    <row r="244" spans="1:13" s="334" customFormat="1" x14ac:dyDescent="0.2">
      <c r="A244" s="7"/>
      <c r="B244" s="334" t="s">
        <v>1008</v>
      </c>
      <c r="C244" s="31"/>
      <c r="D244" s="31"/>
      <c r="E244" s="31"/>
      <c r="F244" s="31"/>
      <c r="G244" s="31"/>
      <c r="H244" s="31"/>
      <c r="I244" s="31"/>
      <c r="J244" s="31"/>
      <c r="K244" s="31"/>
      <c r="L244" s="31"/>
      <c r="M244" s="31"/>
    </row>
    <row r="245" spans="1:13" s="334" customFormat="1" x14ac:dyDescent="0.2">
      <c r="A245" s="7"/>
      <c r="B245" s="334" t="s">
        <v>1009</v>
      </c>
      <c r="C245" s="31"/>
      <c r="D245" s="31"/>
      <c r="E245" s="31"/>
      <c r="F245" s="31"/>
      <c r="G245" s="31"/>
      <c r="H245" s="31"/>
      <c r="I245" s="31"/>
      <c r="J245" s="31"/>
      <c r="K245" s="31"/>
      <c r="L245" s="31"/>
      <c r="M245" s="31"/>
    </row>
    <row r="246" spans="1:13" s="334" customFormat="1" x14ac:dyDescent="0.2">
      <c r="A246" s="7"/>
      <c r="C246" s="31"/>
      <c r="D246" s="31"/>
      <c r="E246" s="31"/>
      <c r="F246" s="31"/>
      <c r="G246" s="31"/>
      <c r="H246" s="31"/>
      <c r="I246" s="31"/>
      <c r="J246" s="31"/>
      <c r="K246" s="31"/>
      <c r="L246" s="31"/>
      <c r="M246" s="31"/>
    </row>
    <row r="247" spans="1:13" s="334" customFormat="1" x14ac:dyDescent="0.2">
      <c r="A247" s="7"/>
      <c r="B247" s="334" t="s">
        <v>1011</v>
      </c>
      <c r="C247" s="31"/>
      <c r="D247" s="31"/>
      <c r="E247" s="31"/>
      <c r="F247" s="31"/>
      <c r="G247" s="31"/>
      <c r="H247" s="31"/>
      <c r="I247" s="31"/>
      <c r="J247" s="31"/>
      <c r="K247" s="31"/>
      <c r="L247" s="31"/>
      <c r="M247" s="31"/>
    </row>
    <row r="248" spans="1:13" s="334" customFormat="1" x14ac:dyDescent="0.2">
      <c r="A248" s="7"/>
      <c r="B248" s="334" t="s">
        <v>1012</v>
      </c>
      <c r="C248" s="31"/>
      <c r="D248" s="31"/>
      <c r="E248" s="31"/>
      <c r="F248" s="31"/>
      <c r="G248" s="31"/>
      <c r="H248" s="31"/>
      <c r="I248" s="31"/>
      <c r="J248" s="31"/>
      <c r="K248" s="31"/>
      <c r="L248" s="31"/>
      <c r="M248" s="31"/>
    </row>
    <row r="249" spans="1:13" s="334" customFormat="1" x14ac:dyDescent="0.2">
      <c r="A249" s="7"/>
      <c r="B249" s="334" t="s">
        <v>1013</v>
      </c>
      <c r="C249" s="31"/>
      <c r="D249" s="31"/>
      <c r="E249" s="31"/>
      <c r="F249" s="31"/>
      <c r="G249" s="31"/>
      <c r="H249" s="31"/>
      <c r="I249" s="31"/>
      <c r="J249" s="31"/>
      <c r="K249" s="31"/>
      <c r="L249" s="31"/>
      <c r="M249" s="31"/>
    </row>
    <row r="250" spans="1:13" s="334" customFormat="1" x14ac:dyDescent="0.2">
      <c r="A250" s="7"/>
      <c r="B250" s="334" t="s">
        <v>1014</v>
      </c>
      <c r="C250" s="31"/>
      <c r="D250" s="31"/>
      <c r="E250" s="31"/>
      <c r="F250" s="31"/>
      <c r="G250" s="31"/>
      <c r="H250" s="31"/>
      <c r="I250" s="31"/>
      <c r="J250" s="31"/>
      <c r="K250" s="31"/>
      <c r="L250" s="31"/>
      <c r="M250" s="31"/>
    </row>
    <row r="251" spans="1:13" s="334" customFormat="1" x14ac:dyDescent="0.2">
      <c r="A251" s="7"/>
      <c r="C251" s="31"/>
      <c r="D251" s="31"/>
      <c r="E251" s="31"/>
      <c r="F251" s="31"/>
      <c r="G251" s="31"/>
      <c r="H251" s="31"/>
      <c r="I251" s="31"/>
      <c r="J251" s="31"/>
      <c r="K251" s="31"/>
      <c r="L251" s="31"/>
      <c r="M251" s="31"/>
    </row>
    <row r="252" spans="1:13" s="334" customFormat="1" x14ac:dyDescent="0.2">
      <c r="A252" s="7"/>
      <c r="B252" s="334" t="s">
        <v>1020</v>
      </c>
      <c r="C252" s="31"/>
      <c r="D252" s="31"/>
      <c r="E252" s="31"/>
      <c r="F252" s="31"/>
      <c r="G252" s="31"/>
      <c r="H252" s="31"/>
      <c r="I252" s="31"/>
      <c r="J252" s="31"/>
      <c r="K252" s="31"/>
      <c r="L252" s="31"/>
      <c r="M252" s="31"/>
    </row>
    <row r="253" spans="1:13" s="334" customFormat="1" x14ac:dyDescent="0.2">
      <c r="A253" s="7"/>
      <c r="B253" s="334" t="s">
        <v>1021</v>
      </c>
      <c r="C253" s="31"/>
      <c r="D253" s="31"/>
      <c r="E253" s="31"/>
      <c r="F253" s="31"/>
      <c r="G253" s="31"/>
      <c r="H253" s="31"/>
      <c r="I253" s="31"/>
      <c r="J253" s="31"/>
      <c r="K253" s="31"/>
      <c r="L253" s="31"/>
      <c r="M253" s="31"/>
    </row>
    <row r="254" spans="1:13" s="334" customFormat="1" x14ac:dyDescent="0.2">
      <c r="A254" s="7"/>
      <c r="B254" s="334" t="s">
        <v>1022</v>
      </c>
      <c r="C254" s="31"/>
      <c r="D254" s="31"/>
      <c r="E254" s="31"/>
      <c r="F254" s="31"/>
      <c r="G254" s="31"/>
      <c r="H254" s="31"/>
      <c r="I254" s="31"/>
      <c r="J254" s="31"/>
      <c r="K254" s="31"/>
      <c r="L254" s="31"/>
      <c r="M254" s="31"/>
    </row>
    <row r="255" spans="1:13" s="334" customFormat="1" x14ac:dyDescent="0.2">
      <c r="A255" s="7"/>
      <c r="B255" s="334" t="s">
        <v>1023</v>
      </c>
      <c r="C255" s="31"/>
      <c r="D255" s="31"/>
      <c r="E255" s="31"/>
      <c r="F255" s="31"/>
      <c r="G255" s="31"/>
      <c r="H255" s="31"/>
      <c r="I255" s="31"/>
      <c r="J255" s="31"/>
      <c r="K255" s="31"/>
      <c r="L255" s="31"/>
      <c r="M255" s="31"/>
    </row>
    <row r="256" spans="1:13" s="334" customFormat="1" x14ac:dyDescent="0.2">
      <c r="A256" s="7"/>
      <c r="C256" s="31"/>
      <c r="D256" s="31"/>
      <c r="E256" s="31"/>
      <c r="F256" s="31"/>
      <c r="G256" s="31"/>
      <c r="H256" s="31"/>
      <c r="I256" s="31"/>
      <c r="J256" s="31"/>
      <c r="K256" s="31"/>
      <c r="L256" s="31"/>
      <c r="M256" s="31"/>
    </row>
    <row r="257" spans="1:13" s="334" customFormat="1" x14ac:dyDescent="0.2">
      <c r="A257" s="7"/>
      <c r="C257" s="31"/>
      <c r="D257" s="31"/>
      <c r="E257" s="31"/>
      <c r="F257" s="31"/>
      <c r="G257" s="31"/>
      <c r="H257" s="31"/>
      <c r="I257" s="31"/>
      <c r="J257" s="31"/>
      <c r="K257" s="31"/>
      <c r="L257" s="31"/>
      <c r="M257" s="31"/>
    </row>
    <row r="258" spans="1:13" s="172" customFormat="1" x14ac:dyDescent="0.2">
      <c r="A258" s="7"/>
      <c r="C258" s="31"/>
      <c r="D258" s="31"/>
      <c r="E258" s="31"/>
      <c r="F258" s="31"/>
      <c r="G258" s="31"/>
      <c r="H258" s="31"/>
      <c r="I258" s="31"/>
      <c r="J258" s="31"/>
      <c r="K258" s="31"/>
      <c r="L258" s="31"/>
      <c r="M258" s="31"/>
    </row>
    <row r="259" spans="1:13" s="172" customFormat="1" x14ac:dyDescent="0.2">
      <c r="A259" s="7"/>
      <c r="C259" s="31"/>
      <c r="D259" s="31"/>
      <c r="E259" s="31"/>
      <c r="F259" s="31"/>
      <c r="G259" s="31"/>
      <c r="H259" s="31"/>
      <c r="I259" s="31"/>
      <c r="J259" s="31"/>
      <c r="K259" s="31"/>
      <c r="L259" s="31"/>
      <c r="M259" s="31"/>
    </row>
    <row r="260" spans="1:13" s="172" customFormat="1" x14ac:dyDescent="0.2">
      <c r="A260" s="7" t="s">
        <v>513</v>
      </c>
      <c r="B260" s="172" t="s">
        <v>514</v>
      </c>
      <c r="C260" s="31"/>
      <c r="D260" s="31"/>
      <c r="E260" s="31"/>
      <c r="F260" s="31"/>
      <c r="G260" s="31"/>
      <c r="H260" s="31"/>
      <c r="I260" s="31"/>
      <c r="J260" s="31"/>
      <c r="K260" s="31"/>
      <c r="L260" s="31"/>
      <c r="M260" s="31"/>
    </row>
    <row r="261" spans="1:13" s="172" customFormat="1" x14ac:dyDescent="0.2">
      <c r="A261" s="7"/>
      <c r="B261" s="172" t="s">
        <v>944</v>
      </c>
      <c r="C261" s="31"/>
      <c r="D261" s="31"/>
      <c r="E261" s="31"/>
      <c r="F261" s="31"/>
      <c r="G261" s="31"/>
      <c r="H261" s="31"/>
      <c r="I261" s="31"/>
      <c r="J261" s="31"/>
      <c r="K261" s="31"/>
      <c r="L261" s="31"/>
      <c r="M261" s="31"/>
    </row>
    <row r="262" spans="1:13" s="172" customFormat="1" x14ac:dyDescent="0.2">
      <c r="A262" s="7"/>
      <c r="B262" s="172" t="s">
        <v>945</v>
      </c>
      <c r="C262" s="31"/>
      <c r="D262" s="31"/>
      <c r="E262" s="31"/>
      <c r="F262" s="31"/>
      <c r="G262" s="31"/>
      <c r="H262" s="31"/>
      <c r="I262" s="31"/>
      <c r="J262" s="31"/>
      <c r="K262" s="31"/>
      <c r="L262" s="31"/>
      <c r="M262" s="31"/>
    </row>
    <row r="263" spans="1:13" s="172" customFormat="1" x14ac:dyDescent="0.2">
      <c r="A263" s="7"/>
      <c r="B263" s="172" t="s">
        <v>515</v>
      </c>
      <c r="C263" s="31"/>
      <c r="D263" s="31"/>
      <c r="E263" s="31"/>
      <c r="F263" s="31"/>
      <c r="G263" s="31"/>
      <c r="H263" s="31"/>
      <c r="I263" s="31"/>
      <c r="J263" s="31"/>
      <c r="K263" s="31"/>
      <c r="L263" s="31"/>
      <c r="M263" s="31"/>
    </row>
    <row r="264" spans="1:13" s="172" customFormat="1" x14ac:dyDescent="0.2">
      <c r="A264" s="7"/>
      <c r="C264" s="31"/>
      <c r="D264" s="31"/>
      <c r="E264" s="31"/>
      <c r="F264" s="31"/>
      <c r="G264" s="31"/>
      <c r="H264" s="31"/>
      <c r="I264" s="31"/>
      <c r="J264" s="31"/>
      <c r="K264" s="31"/>
      <c r="L264" s="31"/>
      <c r="M264" s="31"/>
    </row>
    <row r="265" spans="1:13" x14ac:dyDescent="0.2">
      <c r="A265" s="7"/>
    </row>
    <row r="266" spans="1:13" x14ac:dyDescent="0.2">
      <c r="A266" s="7" t="s">
        <v>302</v>
      </c>
      <c r="B266" s="13" t="s">
        <v>385</v>
      </c>
    </row>
    <row r="267" spans="1:13" x14ac:dyDescent="0.2">
      <c r="A267" s="7"/>
      <c r="B267" s="13" t="s">
        <v>386</v>
      </c>
    </row>
    <row r="268" spans="1:13" x14ac:dyDescent="0.2">
      <c r="A268" s="7"/>
      <c r="B268" s="13" t="s">
        <v>387</v>
      </c>
    </row>
    <row r="269" spans="1:13" x14ac:dyDescent="0.2">
      <c r="A269" s="7"/>
      <c r="B269" s="13" t="s">
        <v>382</v>
      </c>
    </row>
    <row r="270" spans="1:13" x14ac:dyDescent="0.2">
      <c r="A270" s="7"/>
      <c r="B270" s="13" t="s">
        <v>383</v>
      </c>
    </row>
    <row r="271" spans="1:13" x14ac:dyDescent="0.2">
      <c r="A271" s="7"/>
      <c r="B271" s="13" t="s">
        <v>384</v>
      </c>
    </row>
    <row r="272" spans="1:13" x14ac:dyDescent="0.2">
      <c r="A272" s="7"/>
    </row>
    <row r="273" spans="1:1" x14ac:dyDescent="0.2">
      <c r="A273" s="7"/>
    </row>
    <row r="274" spans="1:1" x14ac:dyDescent="0.2">
      <c r="A274" s="7"/>
    </row>
    <row r="275" spans="1:1" x14ac:dyDescent="0.2">
      <c r="A275" s="7"/>
    </row>
    <row r="276" spans="1:1" x14ac:dyDescent="0.2">
      <c r="A276" s="7"/>
    </row>
    <row r="277" spans="1:1" x14ac:dyDescent="0.2">
      <c r="A277" s="7"/>
    </row>
    <row r="278" spans="1:1" x14ac:dyDescent="0.2">
      <c r="A278" s="7"/>
    </row>
    <row r="279" spans="1:1" x14ac:dyDescent="0.2">
      <c r="A279" s="7"/>
    </row>
    <row r="280" spans="1:1" x14ac:dyDescent="0.2">
      <c r="A280" s="7"/>
    </row>
    <row r="281" spans="1:1" x14ac:dyDescent="0.2">
      <c r="A281" s="7"/>
    </row>
    <row r="282" spans="1:1" x14ac:dyDescent="0.2">
      <c r="A282" s="7"/>
    </row>
    <row r="283" spans="1:1" x14ac:dyDescent="0.2">
      <c r="A283" s="7"/>
    </row>
    <row r="284" spans="1:1" x14ac:dyDescent="0.2">
      <c r="A284" s="7"/>
    </row>
    <row r="285" spans="1:1" x14ac:dyDescent="0.2">
      <c r="A285" s="7"/>
    </row>
    <row r="286" spans="1:1" x14ac:dyDescent="0.2">
      <c r="A286" s="7"/>
    </row>
    <row r="287" spans="1:1" x14ac:dyDescent="0.2">
      <c r="A287" s="7"/>
    </row>
    <row r="288" spans="1:1" x14ac:dyDescent="0.2">
      <c r="A288" s="7"/>
    </row>
    <row r="289" spans="1:1" x14ac:dyDescent="0.2">
      <c r="A289" s="7"/>
    </row>
    <row r="290" spans="1:1" x14ac:dyDescent="0.2">
      <c r="A290" s="7"/>
    </row>
    <row r="291" spans="1:1" x14ac:dyDescent="0.2">
      <c r="A291" s="7"/>
    </row>
    <row r="292" spans="1:1" x14ac:dyDescent="0.2">
      <c r="A292" s="7"/>
    </row>
    <row r="293" spans="1:1" x14ac:dyDescent="0.2">
      <c r="A293" s="7"/>
    </row>
    <row r="294" spans="1:1" x14ac:dyDescent="0.2">
      <c r="A294" s="7"/>
    </row>
    <row r="295" spans="1:1" x14ac:dyDescent="0.2">
      <c r="A295" s="7"/>
    </row>
    <row r="296" spans="1:1" x14ac:dyDescent="0.2">
      <c r="A296" s="7"/>
    </row>
    <row r="297" spans="1:1" x14ac:dyDescent="0.2">
      <c r="A297" s="7"/>
    </row>
    <row r="298" spans="1:1" x14ac:dyDescent="0.2">
      <c r="A298" s="7"/>
    </row>
    <row r="299" spans="1:1" x14ac:dyDescent="0.2">
      <c r="A299" s="7"/>
    </row>
    <row r="300" spans="1:1" x14ac:dyDescent="0.2">
      <c r="A300" s="7"/>
    </row>
    <row r="301" spans="1:1" x14ac:dyDescent="0.2">
      <c r="A301" s="7"/>
    </row>
    <row r="302" spans="1:1" x14ac:dyDescent="0.2">
      <c r="A302" s="7"/>
    </row>
    <row r="303" spans="1:1" x14ac:dyDescent="0.2">
      <c r="A303" s="7"/>
    </row>
    <row r="304" spans="1:1" x14ac:dyDescent="0.2">
      <c r="A304" s="7"/>
    </row>
    <row r="305" spans="1:1" x14ac:dyDescent="0.2">
      <c r="A305" s="7"/>
    </row>
    <row r="306" spans="1:1" x14ac:dyDescent="0.2">
      <c r="A306" s="7"/>
    </row>
    <row r="307" spans="1:1" x14ac:dyDescent="0.2">
      <c r="A307" s="7"/>
    </row>
    <row r="308" spans="1:1" x14ac:dyDescent="0.2">
      <c r="A308" s="7"/>
    </row>
    <row r="309" spans="1:1" x14ac:dyDescent="0.2">
      <c r="A309" s="7"/>
    </row>
    <row r="310" spans="1:1" x14ac:dyDescent="0.2">
      <c r="A310" s="7"/>
    </row>
    <row r="311" spans="1:1" x14ac:dyDescent="0.2">
      <c r="A311" s="7"/>
    </row>
    <row r="312" spans="1:1" x14ac:dyDescent="0.2">
      <c r="A312" s="7"/>
    </row>
    <row r="313" spans="1:1" x14ac:dyDescent="0.2">
      <c r="A313" s="7"/>
    </row>
    <row r="314" spans="1:1" x14ac:dyDescent="0.2">
      <c r="A314" s="7"/>
    </row>
    <row r="315" spans="1:1" x14ac:dyDescent="0.2">
      <c r="A315" s="7"/>
    </row>
    <row r="316" spans="1:1" x14ac:dyDescent="0.2">
      <c r="A316" s="7"/>
    </row>
    <row r="317" spans="1:1" x14ac:dyDescent="0.2">
      <c r="A317" s="7"/>
    </row>
    <row r="318" spans="1:1" x14ac:dyDescent="0.2">
      <c r="A318" s="7"/>
    </row>
    <row r="319" spans="1:1" x14ac:dyDescent="0.2">
      <c r="A319" s="7"/>
    </row>
    <row r="320" spans="1:1"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row r="330" spans="1:1" x14ac:dyDescent="0.2">
      <c r="A330" s="7"/>
    </row>
    <row r="331" spans="1:1" x14ac:dyDescent="0.2">
      <c r="A331" s="7"/>
    </row>
    <row r="332" spans="1:1" x14ac:dyDescent="0.2">
      <c r="A332" s="7"/>
    </row>
    <row r="333" spans="1:1" x14ac:dyDescent="0.2">
      <c r="A333" s="7"/>
    </row>
    <row r="334" spans="1:1" x14ac:dyDescent="0.2">
      <c r="A334" s="7"/>
    </row>
    <row r="335" spans="1:1" x14ac:dyDescent="0.2">
      <c r="A335" s="7"/>
    </row>
    <row r="336" spans="1:1" x14ac:dyDescent="0.2">
      <c r="A336" s="7"/>
    </row>
    <row r="337" spans="1:1" x14ac:dyDescent="0.2">
      <c r="A337" s="7"/>
    </row>
    <row r="338" spans="1:1" x14ac:dyDescent="0.2">
      <c r="A338" s="7"/>
    </row>
    <row r="339" spans="1:1" x14ac:dyDescent="0.2">
      <c r="A339" s="7"/>
    </row>
    <row r="340" spans="1:1" x14ac:dyDescent="0.2">
      <c r="A340" s="7"/>
    </row>
    <row r="341" spans="1:1" x14ac:dyDescent="0.2">
      <c r="A341" s="7"/>
    </row>
    <row r="342" spans="1:1" x14ac:dyDescent="0.2">
      <c r="A342" s="7"/>
    </row>
    <row r="343" spans="1:1" x14ac:dyDescent="0.2">
      <c r="A343" s="7"/>
    </row>
    <row r="344" spans="1:1" x14ac:dyDescent="0.2">
      <c r="A344" s="7"/>
    </row>
    <row r="345" spans="1:1" x14ac:dyDescent="0.2">
      <c r="A345" s="7"/>
    </row>
    <row r="346" spans="1:1" x14ac:dyDescent="0.2">
      <c r="A346" s="7"/>
    </row>
    <row r="347" spans="1:1" x14ac:dyDescent="0.2">
      <c r="A347" s="7"/>
    </row>
    <row r="348" spans="1:1" x14ac:dyDescent="0.2">
      <c r="A348" s="7"/>
    </row>
    <row r="349" spans="1:1" x14ac:dyDescent="0.2">
      <c r="A349" s="7"/>
    </row>
    <row r="350" spans="1:1" x14ac:dyDescent="0.2">
      <c r="A350" s="7"/>
    </row>
    <row r="351" spans="1:1" x14ac:dyDescent="0.2">
      <c r="A351" s="7"/>
    </row>
    <row r="352" spans="1:1" x14ac:dyDescent="0.2">
      <c r="A352" s="7"/>
    </row>
    <row r="353" spans="1:1" x14ac:dyDescent="0.2">
      <c r="A353" s="7"/>
    </row>
    <row r="354" spans="1:1" x14ac:dyDescent="0.2">
      <c r="A354" s="7"/>
    </row>
    <row r="355" spans="1:1" x14ac:dyDescent="0.2">
      <c r="A355" s="7"/>
    </row>
    <row r="356" spans="1:1" x14ac:dyDescent="0.2">
      <c r="A356" s="7"/>
    </row>
    <row r="357" spans="1:1" x14ac:dyDescent="0.2">
      <c r="A357" s="7"/>
    </row>
    <row r="358" spans="1:1" x14ac:dyDescent="0.2">
      <c r="A358" s="7"/>
    </row>
  </sheetData>
  <mergeCells count="5">
    <mergeCell ref="C85:D85"/>
    <mergeCell ref="E85:F85"/>
    <mergeCell ref="H85:I85"/>
    <mergeCell ref="J85:K85"/>
    <mergeCell ref="L85:M8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594130A2AF244FBF3F304D904ED593" ma:contentTypeVersion="11" ma:contentTypeDescription="Ein neues Dokument erstellen." ma:contentTypeScope="" ma:versionID="c1c5daacc5f11f71f165ca53949573d1">
  <xsd:schema xmlns:xsd="http://www.w3.org/2001/XMLSchema" xmlns:xs="http://www.w3.org/2001/XMLSchema" xmlns:p="http://schemas.microsoft.com/office/2006/metadata/properties" xmlns:ns2="c9077d15-72ed-4fec-bcfe-3472729e9195" targetNamespace="http://schemas.microsoft.com/office/2006/metadata/properties" ma:root="true" ma:fieldsID="21fde61944c682fd238978b96a8d7f8b" ns2:_="">
    <xsd:import namespace="c9077d15-72ed-4fec-bcfe-3472729e9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77d15-72ed-4fec-bcfe-3472729e91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C47FB0-4F61-4E84-9B6C-EFD60B019D87}">
  <ds:schemaRefs>
    <ds:schemaRef ds:uri="http://schemas.openxmlformats.org/package/2006/metadata/core-properties"/>
    <ds:schemaRef ds:uri="c9077d15-72ed-4fec-bcfe-3472729e919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E9CD67CE-3C53-4C6F-AB59-037FFBB78B3F}">
  <ds:schemaRefs>
    <ds:schemaRef ds:uri="http://schemas.microsoft.com/sharepoint/v3/contenttype/forms"/>
  </ds:schemaRefs>
</ds:datastoreItem>
</file>

<file path=customXml/itemProps3.xml><?xml version="1.0" encoding="utf-8"?>
<ds:datastoreItem xmlns:ds="http://schemas.openxmlformats.org/officeDocument/2006/customXml" ds:itemID="{15CF38B7-7F03-4F3B-B9CB-230726B7D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77d15-72ed-4fec-bcfe-3472729e9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1) Company information</vt:lpstr>
      <vt:lpstr>2) SRI Policy &amp; Asset Overview</vt:lpstr>
      <vt:lpstr>3) Investment funds</vt:lpstr>
      <vt:lpstr>4) Mandates and own assets</vt:lpstr>
      <vt:lpstr>5) Impact investment</vt:lpstr>
      <vt:lpstr>6) Special topics</vt:lpstr>
      <vt:lpstr>Glossary</vt:lpstr>
      <vt:lpstr>Data (Hidden)</vt:lpstr>
      <vt:lpstr>Dropdown-Content (Hidden)</vt:lpstr>
      <vt:lpstr>Verketten-Generator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Hess</dc:creator>
  <cp:lastModifiedBy>Stefan Faust</cp:lastModifiedBy>
  <dcterms:created xsi:type="dcterms:W3CDTF">2017-01-27T10:03:10Z</dcterms:created>
  <dcterms:modified xsi:type="dcterms:W3CDTF">2022-01-13T08:59:11Z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0x0101000E594130A2AF244FBF3F304D904ED593</vt:lpwstr>
  </property>
</Properties>
</file>